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lysongayer/Downloads/"/>
    </mc:Choice>
  </mc:AlternateContent>
  <xr:revisionPtr revIDLastSave="0" documentId="13_ncr:1_{741D4804-D732-FD4F-93BD-B0F6F05F3DD1}" xr6:coauthVersionLast="47" xr6:coauthVersionMax="47" xr10:uidLastSave="{00000000-0000-0000-0000-000000000000}"/>
  <bookViews>
    <workbookView xWindow="0" yWindow="760" windowWidth="34560" windowHeight="20040" xr2:uid="{3F10B654-4B02-452E-9B5A-5B0C146EAC7D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2" i="2" l="1"/>
  <c r="B73" i="2" s="1"/>
  <c r="AO73" i="2" s="1"/>
  <c r="H66" i="2"/>
  <c r="AH66" i="2" s="1"/>
  <c r="C64" i="2"/>
  <c r="B57" i="2"/>
  <c r="B58" i="2" s="1"/>
  <c r="H51" i="2"/>
  <c r="AU51" i="2" s="1"/>
  <c r="B42" i="2"/>
  <c r="B43" i="2" s="1"/>
  <c r="H36" i="2"/>
  <c r="B27" i="2"/>
  <c r="C26" i="2"/>
  <c r="B25" i="2"/>
  <c r="U51" i="2" l="1"/>
  <c r="AH51" i="2"/>
  <c r="G51" i="2"/>
  <c r="F51" i="2" s="1"/>
  <c r="S51" i="2" s="1"/>
  <c r="I51" i="2"/>
  <c r="AI51" i="2" s="1"/>
  <c r="B56" i="2"/>
  <c r="AB56" i="2" s="1"/>
  <c r="AI56" i="2" s="1"/>
  <c r="B41" i="2"/>
  <c r="AO41" i="2" s="1"/>
  <c r="AX41" i="2" s="1"/>
  <c r="AW73" i="2"/>
  <c r="AR73" i="2"/>
  <c r="B59" i="2"/>
  <c r="AB59" i="2" s="1"/>
  <c r="AB58" i="2"/>
  <c r="AH58" i="2" s="1"/>
  <c r="B71" i="2"/>
  <c r="O71" i="2" s="1"/>
  <c r="O57" i="2"/>
  <c r="AO72" i="2"/>
  <c r="AP72" i="2" s="1"/>
  <c r="AO57" i="2"/>
  <c r="AP57" i="2" s="1"/>
  <c r="AB57" i="2"/>
  <c r="AH57" i="2" s="1"/>
  <c r="I36" i="2"/>
  <c r="U36" i="2"/>
  <c r="AU36" i="2"/>
  <c r="AH36" i="2"/>
  <c r="G36" i="2"/>
  <c r="AH56" i="2"/>
  <c r="AY72" i="2"/>
  <c r="AW72" i="2"/>
  <c r="AQ72" i="2"/>
  <c r="AY73" i="2"/>
  <c r="AP73" i="2"/>
  <c r="AQ73" i="2"/>
  <c r="AV73" i="2"/>
  <c r="AS73" i="2"/>
  <c r="AT73" i="2"/>
  <c r="AZ73" i="2"/>
  <c r="AU73" i="2"/>
  <c r="E51" i="2"/>
  <c r="AV51" i="2"/>
  <c r="O58" i="2"/>
  <c r="AO58" i="2"/>
  <c r="AX73" i="2"/>
  <c r="B44" i="2"/>
  <c r="AO43" i="2"/>
  <c r="AB43" i="2"/>
  <c r="O43" i="2"/>
  <c r="I66" i="2"/>
  <c r="AU66" i="2"/>
  <c r="G66" i="2"/>
  <c r="U66" i="2"/>
  <c r="O72" i="2"/>
  <c r="AB72" i="2"/>
  <c r="O73" i="2"/>
  <c r="AB73" i="2"/>
  <c r="B74" i="2"/>
  <c r="AI57" i="2"/>
  <c r="O42" i="2"/>
  <c r="AB42" i="2"/>
  <c r="AO42" i="2"/>
  <c r="T51" i="2" l="1"/>
  <c r="J51" i="2"/>
  <c r="AF51" i="2"/>
  <c r="AG51" i="2"/>
  <c r="AS51" i="2"/>
  <c r="AG57" i="2"/>
  <c r="V51" i="2"/>
  <c r="AU41" i="2"/>
  <c r="AP41" i="2"/>
  <c r="O56" i="2"/>
  <c r="V56" i="2" s="1"/>
  <c r="I56" i="2" s="1"/>
  <c r="B55" i="2"/>
  <c r="B54" i="2" s="1"/>
  <c r="AO56" i="2"/>
  <c r="AV56" i="2" s="1"/>
  <c r="B40" i="2"/>
  <c r="AU72" i="2"/>
  <c r="B70" i="2"/>
  <c r="O70" i="2" s="1"/>
  <c r="AZ41" i="2"/>
  <c r="AW41" i="2"/>
  <c r="AQ41" i="2"/>
  <c r="AS41" i="2"/>
  <c r="AB71" i="2"/>
  <c r="AO59" i="2"/>
  <c r="AU59" i="2" s="1"/>
  <c r="O41" i="2"/>
  <c r="O59" i="2"/>
  <c r="V59" i="2" s="1"/>
  <c r="I59" i="2" s="1"/>
  <c r="AT51" i="2"/>
  <c r="S57" i="2"/>
  <c r="F57" i="2" s="1"/>
  <c r="AY41" i="2"/>
  <c r="AB41" i="2"/>
  <c r="AH41" i="2" s="1"/>
  <c r="B60" i="2"/>
  <c r="B61" i="2" s="1"/>
  <c r="AI58" i="2"/>
  <c r="AX57" i="2"/>
  <c r="AS57" i="2"/>
  <c r="AW57" i="2"/>
  <c r="AR41" i="2"/>
  <c r="AT41" i="2"/>
  <c r="AV41" i="2"/>
  <c r="V57" i="2"/>
  <c r="I57" i="2" s="1"/>
  <c r="AF58" i="2"/>
  <c r="AT57" i="2"/>
  <c r="AY57" i="2"/>
  <c r="AR57" i="2"/>
  <c r="AU57" i="2"/>
  <c r="AG58" i="2"/>
  <c r="AV72" i="2"/>
  <c r="AT72" i="2"/>
  <c r="AZ57" i="2"/>
  <c r="AX72" i="2"/>
  <c r="AO71" i="2"/>
  <c r="AS71" i="2" s="1"/>
  <c r="U71" i="2"/>
  <c r="H71" i="2" s="1"/>
  <c r="AQ57" i="2"/>
  <c r="AZ72" i="2"/>
  <c r="U57" i="2"/>
  <c r="H57" i="2" s="1"/>
  <c r="AR72" i="2"/>
  <c r="AV57" i="2"/>
  <c r="T57" i="2"/>
  <c r="G57" i="2" s="1"/>
  <c r="AS72" i="2"/>
  <c r="AV42" i="2"/>
  <c r="AZ42" i="2"/>
  <c r="AS42" i="2"/>
  <c r="AY42" i="2"/>
  <c r="AX42" i="2"/>
  <c r="AW42" i="2"/>
  <c r="AT42" i="2"/>
  <c r="AU42" i="2"/>
  <c r="AQ42" i="2"/>
  <c r="AP42" i="2"/>
  <c r="AR42" i="2"/>
  <c r="U72" i="2"/>
  <c r="H72" i="2" s="1"/>
  <c r="C25" i="2" s="1"/>
  <c r="U43" i="2"/>
  <c r="H43" i="2" s="1"/>
  <c r="U42" i="2"/>
  <c r="H42" i="2" s="1"/>
  <c r="C27" i="2" s="1"/>
  <c r="AG66" i="2"/>
  <c r="AG72" i="2" s="1"/>
  <c r="AT66" i="2"/>
  <c r="F66" i="2"/>
  <c r="T66" i="2"/>
  <c r="T71" i="2" s="1"/>
  <c r="G71" i="2" s="1"/>
  <c r="AH43" i="2"/>
  <c r="AZ43" i="2"/>
  <c r="AR43" i="2"/>
  <c r="AY43" i="2"/>
  <c r="AS43" i="2"/>
  <c r="AW43" i="2"/>
  <c r="AX43" i="2"/>
  <c r="AV43" i="2"/>
  <c r="AU43" i="2"/>
  <c r="AT43" i="2"/>
  <c r="AP43" i="2"/>
  <c r="AQ43" i="2"/>
  <c r="AJ51" i="2"/>
  <c r="K51" i="2"/>
  <c r="W51" i="2"/>
  <c r="W57" i="2" s="1"/>
  <c r="J57" i="2" s="1"/>
  <c r="AW51" i="2"/>
  <c r="U41" i="2"/>
  <c r="H41" i="2" s="1"/>
  <c r="J66" i="2"/>
  <c r="AI66" i="2"/>
  <c r="V66" i="2"/>
  <c r="V71" i="2" s="1"/>
  <c r="I71" i="2" s="1"/>
  <c r="AV66" i="2"/>
  <c r="B45" i="2"/>
  <c r="AO44" i="2"/>
  <c r="AB44" i="2"/>
  <c r="O44" i="2"/>
  <c r="AW56" i="2"/>
  <c r="AZ56" i="2"/>
  <c r="AY56" i="2"/>
  <c r="O55" i="2"/>
  <c r="AB55" i="2"/>
  <c r="AO55" i="2"/>
  <c r="AG56" i="2"/>
  <c r="AW59" i="2"/>
  <c r="AH72" i="2"/>
  <c r="AH42" i="2"/>
  <c r="AB60" i="2"/>
  <c r="AO60" i="2"/>
  <c r="O60" i="2"/>
  <c r="F36" i="2"/>
  <c r="T36" i="2"/>
  <c r="T43" i="2" s="1"/>
  <c r="G43" i="2" s="1"/>
  <c r="AT36" i="2"/>
  <c r="AG36" i="2"/>
  <c r="AG42" i="2" s="1"/>
  <c r="D51" i="2"/>
  <c r="AR51" i="2"/>
  <c r="R51" i="2"/>
  <c r="R57" i="2" s="1"/>
  <c r="E57" i="2" s="1"/>
  <c r="AE51" i="2"/>
  <c r="B75" i="2"/>
  <c r="AB74" i="2"/>
  <c r="O74" i="2"/>
  <c r="AO74" i="2"/>
  <c r="AI59" i="2"/>
  <c r="AG59" i="2"/>
  <c r="AF59" i="2"/>
  <c r="AH59" i="2"/>
  <c r="AH73" i="2"/>
  <c r="AV58" i="2"/>
  <c r="AQ58" i="2"/>
  <c r="AW58" i="2"/>
  <c r="AP58" i="2"/>
  <c r="AU58" i="2"/>
  <c r="AX58" i="2"/>
  <c r="AY58" i="2"/>
  <c r="AT58" i="2"/>
  <c r="AS58" i="2"/>
  <c r="AZ58" i="2"/>
  <c r="AR58" i="2"/>
  <c r="U73" i="2"/>
  <c r="H73" i="2" s="1"/>
  <c r="V58" i="2"/>
  <c r="I58" i="2" s="1"/>
  <c r="S58" i="2"/>
  <c r="F58" i="2" s="1"/>
  <c r="U58" i="2"/>
  <c r="H58" i="2" s="1"/>
  <c r="T58" i="2"/>
  <c r="G58" i="2" s="1"/>
  <c r="V36" i="2"/>
  <c r="V41" i="2" s="1"/>
  <c r="I41" i="2" s="1"/>
  <c r="AV36" i="2"/>
  <c r="J36" i="2"/>
  <c r="AI36" i="2"/>
  <c r="AI42" i="2" s="1"/>
  <c r="AF56" i="2" l="1"/>
  <c r="AF57" i="2"/>
  <c r="AX56" i="2"/>
  <c r="T56" i="2"/>
  <c r="G56" i="2" s="1"/>
  <c r="AQ56" i="2"/>
  <c r="V73" i="2"/>
  <c r="I73" i="2" s="1"/>
  <c r="AS56" i="2"/>
  <c r="U56" i="2"/>
  <c r="H56" i="2" s="1"/>
  <c r="AG71" i="2"/>
  <c r="S56" i="2"/>
  <c r="F56" i="2" s="1"/>
  <c r="W58" i="2"/>
  <c r="J58" i="2" s="1"/>
  <c r="AT56" i="2"/>
  <c r="AG73" i="2"/>
  <c r="AP56" i="2"/>
  <c r="AR56" i="2"/>
  <c r="AU56" i="2"/>
  <c r="B69" i="2"/>
  <c r="AB40" i="2"/>
  <c r="AH40" i="2" s="1"/>
  <c r="O40" i="2"/>
  <c r="U40" i="2" s="1"/>
  <c r="H40" i="2" s="1"/>
  <c r="AT59" i="2"/>
  <c r="AO70" i="2"/>
  <c r="AW70" i="2" s="1"/>
  <c r="AO40" i="2"/>
  <c r="AT40" i="2" s="1"/>
  <c r="AB70" i="2"/>
  <c r="AH70" i="2" s="1"/>
  <c r="AX59" i="2"/>
  <c r="AY59" i="2"/>
  <c r="B39" i="2"/>
  <c r="O39" i="2" s="1"/>
  <c r="U39" i="2" s="1"/>
  <c r="H39" i="2" s="1"/>
  <c r="AZ59" i="2"/>
  <c r="AV59" i="2"/>
  <c r="AP59" i="2"/>
  <c r="AR59" i="2"/>
  <c r="AX71" i="2"/>
  <c r="AZ71" i="2"/>
  <c r="AW71" i="2"/>
  <c r="AP71" i="2"/>
  <c r="AI71" i="2"/>
  <c r="AH71" i="2"/>
  <c r="AT71" i="2"/>
  <c r="T59" i="2"/>
  <c r="G59" i="2" s="1"/>
  <c r="AS59" i="2"/>
  <c r="AQ71" i="2"/>
  <c r="AY71" i="2"/>
  <c r="V42" i="2"/>
  <c r="I42" i="2" s="1"/>
  <c r="AR71" i="2"/>
  <c r="U59" i="2"/>
  <c r="H59" i="2" s="1"/>
  <c r="S59" i="2"/>
  <c r="F59" i="2" s="1"/>
  <c r="AQ59" i="2"/>
  <c r="AU71" i="2"/>
  <c r="R58" i="2"/>
  <c r="E58" i="2" s="1"/>
  <c r="AV71" i="2"/>
  <c r="V43" i="2"/>
  <c r="I43" i="2" s="1"/>
  <c r="C28" i="2"/>
  <c r="V72" i="2"/>
  <c r="I72" i="2" s="1"/>
  <c r="AI40" i="2"/>
  <c r="AG41" i="2"/>
  <c r="AH44" i="2"/>
  <c r="AI44" i="2"/>
  <c r="AG44" i="2"/>
  <c r="AX51" i="2"/>
  <c r="L51" i="2"/>
  <c r="AK51" i="2"/>
  <c r="AK60" i="2" s="1"/>
  <c r="X51" i="2"/>
  <c r="X60" i="2" s="1"/>
  <c r="K60" i="2" s="1"/>
  <c r="AG43" i="2"/>
  <c r="AS66" i="2"/>
  <c r="S66" i="2"/>
  <c r="S70" i="2" s="1"/>
  <c r="F70" i="2" s="1"/>
  <c r="E66" i="2"/>
  <c r="AF66" i="2"/>
  <c r="Q51" i="2"/>
  <c r="Q60" i="2" s="1"/>
  <c r="D60" i="2" s="1"/>
  <c r="C51" i="2"/>
  <c r="AQ51" i="2"/>
  <c r="AD51" i="2"/>
  <c r="AD60" i="2" s="1"/>
  <c r="AO54" i="2"/>
  <c r="AB54" i="2"/>
  <c r="O54" i="2"/>
  <c r="B53" i="2"/>
  <c r="AJ57" i="2"/>
  <c r="AJ58" i="2"/>
  <c r="AJ56" i="2"/>
  <c r="T42" i="2"/>
  <c r="G42" i="2" s="1"/>
  <c r="T72" i="2"/>
  <c r="G72" i="2" s="1"/>
  <c r="B68" i="2"/>
  <c r="AO69" i="2"/>
  <c r="O69" i="2"/>
  <c r="AB69" i="2"/>
  <c r="AE57" i="2"/>
  <c r="AE56" i="2"/>
  <c r="AE58" i="2"/>
  <c r="W59" i="2"/>
  <c r="J59" i="2" s="1"/>
  <c r="AV60" i="2"/>
  <c r="AZ60" i="2"/>
  <c r="AT60" i="2"/>
  <c r="AW60" i="2"/>
  <c r="AU60" i="2"/>
  <c r="AR60" i="2"/>
  <c r="AS60" i="2"/>
  <c r="AY60" i="2"/>
  <c r="AQ60" i="2"/>
  <c r="AP60" i="2"/>
  <c r="AX60" i="2"/>
  <c r="B76" i="2"/>
  <c r="O75" i="2"/>
  <c r="AO75" i="2"/>
  <c r="AB75" i="2"/>
  <c r="AI41" i="2"/>
  <c r="W66" i="2"/>
  <c r="AJ66" i="2"/>
  <c r="K66" i="2"/>
  <c r="AW66" i="2"/>
  <c r="AV55" i="2"/>
  <c r="AQ55" i="2"/>
  <c r="AX55" i="2"/>
  <c r="AR55" i="2"/>
  <c r="AY55" i="2"/>
  <c r="AS55" i="2"/>
  <c r="AP55" i="2"/>
  <c r="AZ55" i="2"/>
  <c r="AU55" i="2"/>
  <c r="AT55" i="2"/>
  <c r="AW55" i="2"/>
  <c r="T70" i="2"/>
  <c r="G70" i="2" s="1"/>
  <c r="V70" i="2"/>
  <c r="I70" i="2" s="1"/>
  <c r="U70" i="2"/>
  <c r="H70" i="2" s="1"/>
  <c r="E36" i="2"/>
  <c r="AS36" i="2"/>
  <c r="S36" i="2"/>
  <c r="S44" i="2" s="1"/>
  <c r="F44" i="2" s="1"/>
  <c r="AF36" i="2"/>
  <c r="AF44" i="2" s="1"/>
  <c r="AI55" i="2"/>
  <c r="AH55" i="2"/>
  <c r="AF55" i="2"/>
  <c r="AJ55" i="2"/>
  <c r="AG55" i="2"/>
  <c r="AE55" i="2"/>
  <c r="AK55" i="2"/>
  <c r="T41" i="2"/>
  <c r="G41" i="2" s="1"/>
  <c r="R56" i="2"/>
  <c r="E56" i="2" s="1"/>
  <c r="AJ59" i="2"/>
  <c r="V60" i="2"/>
  <c r="I60" i="2" s="1"/>
  <c r="U60" i="2"/>
  <c r="H60" i="2" s="1"/>
  <c r="R60" i="2"/>
  <c r="E60" i="2" s="1"/>
  <c r="W60" i="2"/>
  <c r="J60" i="2" s="1"/>
  <c r="T60" i="2"/>
  <c r="G60" i="2" s="1"/>
  <c r="S60" i="2"/>
  <c r="F60" i="2" s="1"/>
  <c r="V55" i="2"/>
  <c r="I55" i="2" s="1"/>
  <c r="S55" i="2"/>
  <c r="F55" i="2" s="1"/>
  <c r="T55" i="2"/>
  <c r="G55" i="2" s="1"/>
  <c r="W55" i="2"/>
  <c r="J55" i="2" s="1"/>
  <c r="R55" i="2"/>
  <c r="E55" i="2" s="1"/>
  <c r="U55" i="2"/>
  <c r="H55" i="2" s="1"/>
  <c r="T44" i="2"/>
  <c r="G44" i="2" s="1"/>
  <c r="U44" i="2"/>
  <c r="H44" i="2" s="1"/>
  <c r="V44" i="2"/>
  <c r="I44" i="2" s="1"/>
  <c r="AI60" i="2"/>
  <c r="AE60" i="2"/>
  <c r="AJ60" i="2"/>
  <c r="AG60" i="2"/>
  <c r="AH60" i="2"/>
  <c r="AF60" i="2"/>
  <c r="AR44" i="2"/>
  <c r="AV44" i="2"/>
  <c r="AZ44" i="2"/>
  <c r="AY44" i="2"/>
  <c r="AQ44" i="2"/>
  <c r="AX44" i="2"/>
  <c r="AW44" i="2"/>
  <c r="AU44" i="2"/>
  <c r="AS44" i="2"/>
  <c r="AT44" i="2"/>
  <c r="AP44" i="2"/>
  <c r="AI43" i="2"/>
  <c r="K36" i="2"/>
  <c r="AJ36" i="2"/>
  <c r="W36" i="2"/>
  <c r="AW36" i="2"/>
  <c r="AI73" i="2"/>
  <c r="AY74" i="2"/>
  <c r="AP74" i="2"/>
  <c r="AZ74" i="2"/>
  <c r="AU74" i="2"/>
  <c r="AR74" i="2"/>
  <c r="AX74" i="2"/>
  <c r="AT74" i="2"/>
  <c r="AW74" i="2"/>
  <c r="AV74" i="2"/>
  <c r="AS74" i="2"/>
  <c r="AQ74" i="2"/>
  <c r="O61" i="2"/>
  <c r="AO61" i="2"/>
  <c r="B62" i="2"/>
  <c r="AB61" i="2"/>
  <c r="AI72" i="2"/>
  <c r="B46" i="2"/>
  <c r="AO45" i="2"/>
  <c r="AB45" i="2"/>
  <c r="O45" i="2"/>
  <c r="W56" i="2"/>
  <c r="J56" i="2" s="1"/>
  <c r="AE59" i="2"/>
  <c r="U74" i="2"/>
  <c r="H74" i="2" s="1"/>
  <c r="T74" i="2"/>
  <c r="G74" i="2" s="1"/>
  <c r="V74" i="2"/>
  <c r="I74" i="2" s="1"/>
  <c r="R59" i="2"/>
  <c r="E59" i="2" s="1"/>
  <c r="T73" i="2"/>
  <c r="G73" i="2" s="1"/>
  <c r="AI74" i="2"/>
  <c r="AG74" i="2"/>
  <c r="AH74" i="2"/>
  <c r="AG70" i="2" l="1"/>
  <c r="AI70" i="2"/>
  <c r="AZ70" i="2"/>
  <c r="AR70" i="2"/>
  <c r="AV70" i="2"/>
  <c r="T40" i="2"/>
  <c r="G40" i="2" s="1"/>
  <c r="AQ40" i="2"/>
  <c r="AP40" i="2"/>
  <c r="AQ70" i="2"/>
  <c r="AU40" i="2"/>
  <c r="AP70" i="2"/>
  <c r="AS70" i="2"/>
  <c r="AR40" i="2"/>
  <c r="AU70" i="2"/>
  <c r="AY70" i="2"/>
  <c r="AT70" i="2"/>
  <c r="AV40" i="2"/>
  <c r="AX70" i="2"/>
  <c r="AW40" i="2"/>
  <c r="AG40" i="2"/>
  <c r="AO39" i="2"/>
  <c r="AZ39" i="2" s="1"/>
  <c r="AS40" i="2"/>
  <c r="AB39" i="2"/>
  <c r="AJ39" i="2" s="1"/>
  <c r="AZ40" i="2"/>
  <c r="B38" i="2"/>
  <c r="B37" i="2" s="1"/>
  <c r="AX40" i="2"/>
  <c r="AY40" i="2"/>
  <c r="V40" i="2"/>
  <c r="I40" i="2" s="1"/>
  <c r="X55" i="2"/>
  <c r="K55" i="2" s="1"/>
  <c r="T39" i="2"/>
  <c r="G39" i="2" s="1"/>
  <c r="S74" i="2"/>
  <c r="F74" i="2" s="1"/>
  <c r="AQ39" i="2"/>
  <c r="V39" i="2"/>
  <c r="I39" i="2" s="1"/>
  <c r="S69" i="2"/>
  <c r="F69" i="2" s="1"/>
  <c r="T69" i="2"/>
  <c r="G69" i="2" s="1"/>
  <c r="V69" i="2"/>
  <c r="I69" i="2" s="1"/>
  <c r="U69" i="2"/>
  <c r="H69" i="2" s="1"/>
  <c r="W69" i="2"/>
  <c r="J69" i="2" s="1"/>
  <c r="AY69" i="2"/>
  <c r="AP69" i="2"/>
  <c r="AU69" i="2"/>
  <c r="AQ69" i="2"/>
  <c r="AZ69" i="2"/>
  <c r="AV69" i="2"/>
  <c r="AW69" i="2"/>
  <c r="AX69" i="2"/>
  <c r="AS69" i="2"/>
  <c r="AR69" i="2"/>
  <c r="AT69" i="2"/>
  <c r="O68" i="2"/>
  <c r="AO68" i="2"/>
  <c r="B67" i="2"/>
  <c r="AB68" i="2"/>
  <c r="AF71" i="2"/>
  <c r="AF72" i="2"/>
  <c r="AF73" i="2"/>
  <c r="AJ72" i="2"/>
  <c r="AJ71" i="2"/>
  <c r="AJ73" i="2"/>
  <c r="W71" i="2"/>
  <c r="J71" i="2" s="1"/>
  <c r="W72" i="2"/>
  <c r="J72" i="2" s="1"/>
  <c r="W73" i="2"/>
  <c r="J73" i="2" s="1"/>
  <c r="AI61" i="2"/>
  <c r="AF61" i="2"/>
  <c r="AH61" i="2"/>
  <c r="AK61" i="2"/>
  <c r="AJ61" i="2"/>
  <c r="AG61" i="2"/>
  <c r="AE61" i="2"/>
  <c r="AD61" i="2"/>
  <c r="AD55" i="2"/>
  <c r="AV61" i="2"/>
  <c r="AQ61" i="2"/>
  <c r="AU61" i="2"/>
  <c r="AZ61" i="2"/>
  <c r="AP61" i="2"/>
  <c r="AW61" i="2"/>
  <c r="AX61" i="2"/>
  <c r="AS61" i="2"/>
  <c r="AT61" i="2"/>
  <c r="AR61" i="2"/>
  <c r="AY61" i="2"/>
  <c r="AF75" i="2"/>
  <c r="AJ75" i="2"/>
  <c r="AG75" i="2"/>
  <c r="AI75" i="2"/>
  <c r="AH75" i="2"/>
  <c r="V61" i="2"/>
  <c r="I61" i="2" s="1"/>
  <c r="Q61" i="2"/>
  <c r="D61" i="2" s="1"/>
  <c r="U61" i="2"/>
  <c r="H61" i="2" s="1"/>
  <c r="S61" i="2"/>
  <c r="F61" i="2" s="1"/>
  <c r="R61" i="2"/>
  <c r="E61" i="2" s="1"/>
  <c r="X61" i="2"/>
  <c r="K61" i="2" s="1"/>
  <c r="W61" i="2"/>
  <c r="J61" i="2" s="1"/>
  <c r="T61" i="2"/>
  <c r="G61" i="2" s="1"/>
  <c r="AY75" i="2"/>
  <c r="AP75" i="2"/>
  <c r="AU75" i="2"/>
  <c r="AT75" i="2"/>
  <c r="AQ75" i="2"/>
  <c r="AV75" i="2"/>
  <c r="AS75" i="2"/>
  <c r="AR75" i="2"/>
  <c r="AX75" i="2"/>
  <c r="AZ75" i="2"/>
  <c r="AW75" i="2"/>
  <c r="S71" i="2"/>
  <c r="F71" i="2" s="1"/>
  <c r="S72" i="2"/>
  <c r="F72" i="2" s="1"/>
  <c r="S73" i="2"/>
  <c r="F73" i="2" s="1"/>
  <c r="W39" i="2"/>
  <c r="J39" i="2" s="1"/>
  <c r="W43" i="2"/>
  <c r="J43" i="2" s="1"/>
  <c r="W42" i="2"/>
  <c r="J42" i="2" s="1"/>
  <c r="W41" i="2"/>
  <c r="J41" i="2" s="1"/>
  <c r="W40" i="2"/>
  <c r="J40" i="2" s="1"/>
  <c r="AF74" i="2"/>
  <c r="V45" i="2"/>
  <c r="I45" i="2" s="1"/>
  <c r="T45" i="2"/>
  <c r="G45" i="2" s="1"/>
  <c r="S45" i="2"/>
  <c r="F45" i="2" s="1"/>
  <c r="W45" i="2"/>
  <c r="J45" i="2" s="1"/>
  <c r="U45" i="2"/>
  <c r="H45" i="2" s="1"/>
  <c r="AJ43" i="2"/>
  <c r="AJ42" i="2"/>
  <c r="AJ40" i="2"/>
  <c r="AJ41" i="2"/>
  <c r="AF41" i="2"/>
  <c r="AF40" i="2"/>
  <c r="AF39" i="2"/>
  <c r="AF42" i="2"/>
  <c r="AF43" i="2"/>
  <c r="O53" i="2"/>
  <c r="AO53" i="2"/>
  <c r="AB53" i="2"/>
  <c r="B52" i="2"/>
  <c r="AJ44" i="2"/>
  <c r="AI45" i="2"/>
  <c r="AJ45" i="2"/>
  <c r="AH45" i="2"/>
  <c r="AG45" i="2"/>
  <c r="AF45" i="2"/>
  <c r="X36" i="2"/>
  <c r="X45" i="2" s="1"/>
  <c r="K45" i="2" s="1"/>
  <c r="AK36" i="2"/>
  <c r="AK45" i="2" s="1"/>
  <c r="L36" i="2"/>
  <c r="AX36" i="2"/>
  <c r="S43" i="2"/>
  <c r="F43" i="2" s="1"/>
  <c r="S39" i="2"/>
  <c r="F39" i="2" s="1"/>
  <c r="S42" i="2"/>
  <c r="F42" i="2" s="1"/>
  <c r="S40" i="2"/>
  <c r="F40" i="2" s="1"/>
  <c r="S41" i="2"/>
  <c r="F41" i="2" s="1"/>
  <c r="X57" i="2"/>
  <c r="K57" i="2" s="1"/>
  <c r="X59" i="2"/>
  <c r="K59" i="2" s="1"/>
  <c r="X58" i="2"/>
  <c r="K58" i="2" s="1"/>
  <c r="X56" i="2"/>
  <c r="K56" i="2" s="1"/>
  <c r="AV45" i="2"/>
  <c r="AY45" i="2"/>
  <c r="AP45" i="2"/>
  <c r="AS45" i="2"/>
  <c r="AZ45" i="2"/>
  <c r="AX45" i="2"/>
  <c r="AW45" i="2"/>
  <c r="AU45" i="2"/>
  <c r="AT45" i="2"/>
  <c r="AQ45" i="2"/>
  <c r="AR45" i="2"/>
  <c r="W44" i="2"/>
  <c r="J44" i="2" s="1"/>
  <c r="AF70" i="2"/>
  <c r="AI54" i="2"/>
  <c r="AG54" i="2"/>
  <c r="AH54" i="2"/>
  <c r="AD54" i="2"/>
  <c r="AK54" i="2"/>
  <c r="AF54" i="2"/>
  <c r="AE54" i="2"/>
  <c r="AJ54" i="2"/>
  <c r="AK58" i="2"/>
  <c r="AK56" i="2"/>
  <c r="AK57" i="2"/>
  <c r="AK59" i="2"/>
  <c r="AD57" i="2"/>
  <c r="AD56" i="2"/>
  <c r="AD58" i="2"/>
  <c r="AD59" i="2"/>
  <c r="AC51" i="2"/>
  <c r="AC54" i="2" s="1"/>
  <c r="P51" i="2"/>
  <c r="P54" i="2" s="1"/>
  <c r="C54" i="2" s="1"/>
  <c r="AP51" i="2"/>
  <c r="AB62" i="2"/>
  <c r="AO62" i="2"/>
  <c r="O62" i="2"/>
  <c r="Q57" i="2"/>
  <c r="D57" i="2" s="1"/>
  <c r="Q56" i="2"/>
  <c r="D56" i="2" s="1"/>
  <c r="Q59" i="2"/>
  <c r="D59" i="2" s="1"/>
  <c r="Q58" i="2"/>
  <c r="D58" i="2" s="1"/>
  <c r="AE66" i="2"/>
  <c r="AE75" i="2" s="1"/>
  <c r="R66" i="2"/>
  <c r="D66" i="2"/>
  <c r="AR66" i="2"/>
  <c r="T75" i="2"/>
  <c r="G75" i="2" s="1"/>
  <c r="W75" i="2"/>
  <c r="J75" i="2" s="1"/>
  <c r="V75" i="2"/>
  <c r="I75" i="2" s="1"/>
  <c r="U75" i="2"/>
  <c r="H75" i="2" s="1"/>
  <c r="S75" i="2"/>
  <c r="F75" i="2" s="1"/>
  <c r="AJ70" i="2"/>
  <c r="W70" i="2"/>
  <c r="J70" i="2" s="1"/>
  <c r="AO76" i="2"/>
  <c r="B77" i="2"/>
  <c r="O76" i="2"/>
  <c r="AB76" i="2"/>
  <c r="W74" i="2"/>
  <c r="J74" i="2" s="1"/>
  <c r="V54" i="2"/>
  <c r="I54" i="2" s="1"/>
  <c r="X54" i="2"/>
  <c r="K54" i="2" s="1"/>
  <c r="R54" i="2"/>
  <c r="E54" i="2" s="1"/>
  <c r="T54" i="2"/>
  <c r="G54" i="2" s="1"/>
  <c r="S54" i="2"/>
  <c r="F54" i="2" s="1"/>
  <c r="Q54" i="2"/>
  <c r="D54" i="2" s="1"/>
  <c r="W54" i="2"/>
  <c r="J54" i="2" s="1"/>
  <c r="U54" i="2"/>
  <c r="H54" i="2" s="1"/>
  <c r="AJ74" i="2"/>
  <c r="B47" i="2"/>
  <c r="AO46" i="2"/>
  <c r="AB46" i="2"/>
  <c r="O46" i="2"/>
  <c r="Q55" i="2"/>
  <c r="D55" i="2" s="1"/>
  <c r="D36" i="2"/>
  <c r="R36" i="2"/>
  <c r="R45" i="2" s="1"/>
  <c r="E45" i="2" s="1"/>
  <c r="AR36" i="2"/>
  <c r="AE36" i="2"/>
  <c r="AE45" i="2" s="1"/>
  <c r="AK66" i="2"/>
  <c r="AK75" i="2" s="1"/>
  <c r="L66" i="2"/>
  <c r="AX66" i="2"/>
  <c r="X66" i="2"/>
  <c r="AF69" i="2"/>
  <c r="AI69" i="2"/>
  <c r="AG69" i="2"/>
  <c r="AJ69" i="2"/>
  <c r="AH69" i="2"/>
  <c r="AV54" i="2"/>
  <c r="AZ54" i="2"/>
  <c r="AW54" i="2"/>
  <c r="AT54" i="2"/>
  <c r="AY54" i="2"/>
  <c r="AU54" i="2"/>
  <c r="AX54" i="2"/>
  <c r="AS54" i="2"/>
  <c r="AR54" i="2"/>
  <c r="AQ54" i="2"/>
  <c r="AP54" i="2"/>
  <c r="Y51" i="2"/>
  <c r="Y61" i="2" s="1"/>
  <c r="L61" i="2" s="1"/>
  <c r="AY51" i="2"/>
  <c r="M51" i="2"/>
  <c r="AL51" i="2"/>
  <c r="AL61" i="2" s="1"/>
  <c r="AW39" i="2" l="1"/>
  <c r="AT39" i="2"/>
  <c r="AP39" i="2"/>
  <c r="AV39" i="2"/>
  <c r="AX39" i="2"/>
  <c r="AO38" i="2"/>
  <c r="AT38" i="2" s="1"/>
  <c r="AR39" i="2"/>
  <c r="AY39" i="2"/>
  <c r="AG39" i="2"/>
  <c r="AU39" i="2"/>
  <c r="AS39" i="2"/>
  <c r="AB38" i="2"/>
  <c r="AH38" i="2" s="1"/>
  <c r="AH39" i="2"/>
  <c r="AI39" i="2"/>
  <c r="O38" i="2"/>
  <c r="X38" i="2" s="1"/>
  <c r="K38" i="2" s="1"/>
  <c r="Y54" i="2"/>
  <c r="L54" i="2" s="1"/>
  <c r="AK69" i="2"/>
  <c r="AE69" i="2"/>
  <c r="AO37" i="2"/>
  <c r="O37" i="2"/>
  <c r="R37" i="2" s="1"/>
  <c r="E37" i="2" s="1"/>
  <c r="AB37" i="2"/>
  <c r="AE37" i="2" s="1"/>
  <c r="AV38" i="2"/>
  <c r="AY38" i="2"/>
  <c r="AQ38" i="2"/>
  <c r="AU38" i="2"/>
  <c r="AP38" i="2"/>
  <c r="V46" i="2"/>
  <c r="I46" i="2" s="1"/>
  <c r="T46" i="2"/>
  <c r="G46" i="2" s="1"/>
  <c r="X46" i="2"/>
  <c r="K46" i="2" s="1"/>
  <c r="U46" i="2"/>
  <c r="H46" i="2" s="1"/>
  <c r="W46" i="2"/>
  <c r="J46" i="2" s="1"/>
  <c r="S46" i="2"/>
  <c r="F46" i="2" s="1"/>
  <c r="R46" i="2"/>
  <c r="E46" i="2" s="1"/>
  <c r="Y57" i="2"/>
  <c r="L57" i="2" s="1"/>
  <c r="Y59" i="2"/>
  <c r="L59" i="2" s="1"/>
  <c r="Y58" i="2"/>
  <c r="L58" i="2" s="1"/>
  <c r="Y56" i="2"/>
  <c r="L56" i="2" s="1"/>
  <c r="Y60" i="2"/>
  <c r="L60" i="2" s="1"/>
  <c r="Y55" i="2"/>
  <c r="L55" i="2" s="1"/>
  <c r="AQ66" i="2"/>
  <c r="Q66" i="2"/>
  <c r="Q76" i="2" s="1"/>
  <c r="D76" i="2" s="1"/>
  <c r="C66" i="2"/>
  <c r="AD66" i="2"/>
  <c r="R71" i="2"/>
  <c r="E71" i="2" s="1"/>
  <c r="R72" i="2"/>
  <c r="E72" i="2" s="1"/>
  <c r="R73" i="2"/>
  <c r="E73" i="2" s="1"/>
  <c r="R74" i="2"/>
  <c r="E74" i="2" s="1"/>
  <c r="R70" i="2"/>
  <c r="E70" i="2" s="1"/>
  <c r="AH53" i="2"/>
  <c r="AE53" i="2"/>
  <c r="AF53" i="2"/>
  <c r="AK53" i="2"/>
  <c r="AJ53" i="2"/>
  <c r="AI53" i="2"/>
  <c r="AG53" i="2"/>
  <c r="AD53" i="2"/>
  <c r="AL53" i="2"/>
  <c r="AC53" i="2"/>
  <c r="AV53" i="2"/>
  <c r="AU53" i="2"/>
  <c r="AS53" i="2"/>
  <c r="AQ53" i="2"/>
  <c r="AX53" i="2"/>
  <c r="AR53" i="2"/>
  <c r="AY53" i="2"/>
  <c r="AW53" i="2"/>
  <c r="AT53" i="2"/>
  <c r="AZ53" i="2"/>
  <c r="AP53" i="2"/>
  <c r="R69" i="2"/>
  <c r="E69" i="2" s="1"/>
  <c r="AZ51" i="2"/>
  <c r="AM51" i="2"/>
  <c r="AM53" i="2" s="1"/>
  <c r="Z51" i="2"/>
  <c r="Z53" i="2" s="1"/>
  <c r="M53" i="2" s="1"/>
  <c r="AV46" i="2"/>
  <c r="AT46" i="2"/>
  <c r="AY46" i="2"/>
  <c r="AQ46" i="2"/>
  <c r="AP46" i="2"/>
  <c r="AW46" i="2"/>
  <c r="AX46" i="2"/>
  <c r="AZ46" i="2"/>
  <c r="AS46" i="2"/>
  <c r="AR46" i="2"/>
  <c r="AU46" i="2"/>
  <c r="X71" i="2"/>
  <c r="K71" i="2" s="1"/>
  <c r="X72" i="2"/>
  <c r="K72" i="2" s="1"/>
  <c r="X73" i="2"/>
  <c r="K73" i="2" s="1"/>
  <c r="X74" i="2"/>
  <c r="K74" i="2" s="1"/>
  <c r="X70" i="2"/>
  <c r="K70" i="2" s="1"/>
  <c r="AY66" i="2"/>
  <c r="M66" i="2"/>
  <c r="Y66" i="2"/>
  <c r="AL66" i="2"/>
  <c r="AL54" i="2"/>
  <c r="AK71" i="2"/>
  <c r="AK73" i="2"/>
  <c r="AK72" i="2"/>
  <c r="AK70" i="2"/>
  <c r="AK74" i="2"/>
  <c r="V62" i="2"/>
  <c r="I62" i="2" s="1"/>
  <c r="S62" i="2"/>
  <c r="F62" i="2" s="1"/>
  <c r="T62" i="2"/>
  <c r="G62" i="2" s="1"/>
  <c r="P62" i="2"/>
  <c r="C62" i="2" s="1"/>
  <c r="W62" i="2"/>
  <c r="J62" i="2" s="1"/>
  <c r="U62" i="2"/>
  <c r="H62" i="2" s="1"/>
  <c r="Y62" i="2"/>
  <c r="L62" i="2" s="1"/>
  <c r="X62" i="2"/>
  <c r="K62" i="2" s="1"/>
  <c r="Q62" i="2"/>
  <c r="D62" i="2" s="1"/>
  <c r="R62" i="2"/>
  <c r="E62" i="2" s="1"/>
  <c r="X69" i="2"/>
  <c r="K69" i="2" s="1"/>
  <c r="AE38" i="2"/>
  <c r="AE43" i="2"/>
  <c r="AE40" i="2"/>
  <c r="AE42" i="2"/>
  <c r="AE39" i="2"/>
  <c r="AE41" i="2"/>
  <c r="AE44" i="2"/>
  <c r="AO77" i="2"/>
  <c r="O77" i="2"/>
  <c r="AB77" i="2"/>
  <c r="AV62" i="2"/>
  <c r="AY62" i="2"/>
  <c r="AW62" i="2"/>
  <c r="AQ62" i="2"/>
  <c r="AU62" i="2"/>
  <c r="AR62" i="2"/>
  <c r="AZ62" i="2"/>
  <c r="AT62" i="2"/>
  <c r="AX62" i="2"/>
  <c r="AS62" i="2"/>
  <c r="AP62" i="2"/>
  <c r="AD36" i="2"/>
  <c r="AD46" i="2" s="1"/>
  <c r="Q36" i="2"/>
  <c r="Q46" i="2" s="1"/>
  <c r="D46" i="2" s="1"/>
  <c r="AQ36" i="2"/>
  <c r="C36" i="2"/>
  <c r="AL58" i="2"/>
  <c r="AL57" i="2"/>
  <c r="AL56" i="2"/>
  <c r="AL59" i="2"/>
  <c r="AL55" i="2"/>
  <c r="AL60" i="2"/>
  <c r="AI46" i="2"/>
  <c r="AE46" i="2"/>
  <c r="AJ46" i="2"/>
  <c r="AH46" i="2"/>
  <c r="AF46" i="2"/>
  <c r="AG46" i="2"/>
  <c r="AK46" i="2"/>
  <c r="AE73" i="2"/>
  <c r="AE71" i="2"/>
  <c r="AE72" i="2"/>
  <c r="AE74" i="2"/>
  <c r="AE70" i="2"/>
  <c r="U53" i="2"/>
  <c r="H53" i="2" s="1"/>
  <c r="Q53" i="2"/>
  <c r="D53" i="2" s="1"/>
  <c r="Y53" i="2"/>
  <c r="L53" i="2" s="1"/>
  <c r="R53" i="2"/>
  <c r="E53" i="2" s="1"/>
  <c r="P53" i="2"/>
  <c r="C53" i="2" s="1"/>
  <c r="W53" i="2"/>
  <c r="J53" i="2" s="1"/>
  <c r="X53" i="2"/>
  <c r="K53" i="2" s="1"/>
  <c r="T53" i="2"/>
  <c r="G53" i="2" s="1"/>
  <c r="S53" i="2"/>
  <c r="F53" i="2" s="1"/>
  <c r="V53" i="2"/>
  <c r="I53" i="2" s="1"/>
  <c r="AI76" i="2"/>
  <c r="AD76" i="2"/>
  <c r="AK76" i="2"/>
  <c r="AG76" i="2"/>
  <c r="AJ76" i="2"/>
  <c r="AH76" i="2"/>
  <c r="AF76" i="2"/>
  <c r="AE76" i="2"/>
  <c r="AY76" i="2"/>
  <c r="AP76" i="2"/>
  <c r="AQ76" i="2"/>
  <c r="AZ76" i="2"/>
  <c r="AT76" i="2"/>
  <c r="AV76" i="2"/>
  <c r="AU76" i="2"/>
  <c r="AX76" i="2"/>
  <c r="AW76" i="2"/>
  <c r="AR76" i="2"/>
  <c r="AS76" i="2"/>
  <c r="AI62" i="2"/>
  <c r="AL62" i="2"/>
  <c r="AG62" i="2"/>
  <c r="AJ62" i="2"/>
  <c r="AE62" i="2"/>
  <c r="AC62" i="2"/>
  <c r="AH62" i="2"/>
  <c r="AK62" i="2"/>
  <c r="AF62" i="2"/>
  <c r="AD62" i="2"/>
  <c r="Y36" i="2"/>
  <c r="Y46" i="2" s="1"/>
  <c r="L46" i="2" s="1"/>
  <c r="AL36" i="2"/>
  <c r="AL46" i="2" s="1"/>
  <c r="M36" i="2"/>
  <c r="AY36" i="2"/>
  <c r="AJ68" i="2"/>
  <c r="AI68" i="2"/>
  <c r="AF68" i="2"/>
  <c r="AG68" i="2"/>
  <c r="AK68" i="2"/>
  <c r="AE68" i="2"/>
  <c r="AH68" i="2"/>
  <c r="P57" i="2"/>
  <c r="C57" i="2" s="1"/>
  <c r="P59" i="2"/>
  <c r="C59" i="2" s="1"/>
  <c r="P58" i="2"/>
  <c r="C58" i="2" s="1"/>
  <c r="P56" i="2"/>
  <c r="C56" i="2" s="1"/>
  <c r="P55" i="2"/>
  <c r="C55" i="2" s="1"/>
  <c r="P60" i="2"/>
  <c r="C60" i="2" s="1"/>
  <c r="X41" i="2"/>
  <c r="K41" i="2" s="1"/>
  <c r="X39" i="2"/>
  <c r="K39" i="2" s="1"/>
  <c r="X40" i="2"/>
  <c r="K40" i="2" s="1"/>
  <c r="X43" i="2"/>
  <c r="K43" i="2" s="1"/>
  <c r="X42" i="2"/>
  <c r="K42" i="2" s="1"/>
  <c r="X44" i="2"/>
  <c r="K44" i="2" s="1"/>
  <c r="AY68" i="2"/>
  <c r="AP68" i="2"/>
  <c r="AZ68" i="2"/>
  <c r="AR68" i="2"/>
  <c r="AV68" i="2"/>
  <c r="AU68" i="2"/>
  <c r="AT68" i="2"/>
  <c r="AQ68" i="2"/>
  <c r="AS68" i="2"/>
  <c r="AX68" i="2"/>
  <c r="AW68" i="2"/>
  <c r="AC57" i="2"/>
  <c r="AC56" i="2"/>
  <c r="AC58" i="2"/>
  <c r="AC59" i="2"/>
  <c r="AC60" i="2"/>
  <c r="AC55" i="2"/>
  <c r="AO52" i="2"/>
  <c r="AB52" i="2"/>
  <c r="O52" i="2"/>
  <c r="U68" i="2"/>
  <c r="H68" i="2" s="1"/>
  <c r="S68" i="2"/>
  <c r="F68" i="2" s="1"/>
  <c r="X68" i="2"/>
  <c r="K68" i="2" s="1"/>
  <c r="T68" i="2"/>
  <c r="G68" i="2" s="1"/>
  <c r="Q68" i="2"/>
  <c r="D68" i="2" s="1"/>
  <c r="R68" i="2"/>
  <c r="E68" i="2" s="1"/>
  <c r="W68" i="2"/>
  <c r="J68" i="2" s="1"/>
  <c r="V68" i="2"/>
  <c r="I68" i="2" s="1"/>
  <c r="R75" i="2"/>
  <c r="E75" i="2" s="1"/>
  <c r="AO47" i="2"/>
  <c r="AB47" i="2"/>
  <c r="O47" i="2"/>
  <c r="X75" i="2"/>
  <c r="K75" i="2" s="1"/>
  <c r="S76" i="2"/>
  <c r="F76" i="2" s="1"/>
  <c r="W76" i="2"/>
  <c r="J76" i="2" s="1"/>
  <c r="R76" i="2"/>
  <c r="E76" i="2" s="1"/>
  <c r="X76" i="2"/>
  <c r="K76" i="2" s="1"/>
  <c r="V76" i="2"/>
  <c r="I76" i="2" s="1"/>
  <c r="T76" i="2"/>
  <c r="G76" i="2" s="1"/>
  <c r="U76" i="2"/>
  <c r="H76" i="2" s="1"/>
  <c r="R43" i="2"/>
  <c r="E43" i="2" s="1"/>
  <c r="R41" i="2"/>
  <c r="E41" i="2" s="1"/>
  <c r="R42" i="2"/>
  <c r="E42" i="2" s="1"/>
  <c r="R39" i="2"/>
  <c r="E39" i="2" s="1"/>
  <c r="R40" i="2"/>
  <c r="E40" i="2" s="1"/>
  <c r="R44" i="2"/>
  <c r="E44" i="2" s="1"/>
  <c r="AK43" i="2"/>
  <c r="AK40" i="2"/>
  <c r="AK42" i="2"/>
  <c r="AK38" i="2"/>
  <c r="AK41" i="2"/>
  <c r="AK39" i="2"/>
  <c r="AK44" i="2"/>
  <c r="P61" i="2"/>
  <c r="C61" i="2" s="1"/>
  <c r="AC61" i="2"/>
  <c r="AB67" i="2"/>
  <c r="AO67" i="2"/>
  <c r="O67" i="2"/>
  <c r="AX38" i="2" l="1"/>
  <c r="AW38" i="2"/>
  <c r="AS38" i="2"/>
  <c r="AZ38" i="2"/>
  <c r="AR38" i="2"/>
  <c r="T38" i="2"/>
  <c r="G38" i="2" s="1"/>
  <c r="U38" i="2"/>
  <c r="H38" i="2" s="1"/>
  <c r="V38" i="2"/>
  <c r="I38" i="2" s="1"/>
  <c r="AI38" i="2"/>
  <c r="R38" i="2"/>
  <c r="E38" i="2" s="1"/>
  <c r="AG38" i="2"/>
  <c r="W38" i="2"/>
  <c r="J38" i="2" s="1"/>
  <c r="S38" i="2"/>
  <c r="F38" i="2" s="1"/>
  <c r="AJ38" i="2"/>
  <c r="AF38" i="2"/>
  <c r="X37" i="2"/>
  <c r="K37" i="2" s="1"/>
  <c r="AK37" i="2"/>
  <c r="AH37" i="2"/>
  <c r="AG37" i="2"/>
  <c r="AI37" i="2"/>
  <c r="AJ37" i="2"/>
  <c r="AF37" i="2"/>
  <c r="V37" i="2"/>
  <c r="I37" i="2" s="1"/>
  <c r="U37" i="2"/>
  <c r="H37" i="2" s="1"/>
  <c r="T37" i="2"/>
  <c r="G37" i="2" s="1"/>
  <c r="W37" i="2"/>
  <c r="J37" i="2" s="1"/>
  <c r="S37" i="2"/>
  <c r="F37" i="2" s="1"/>
  <c r="AS37" i="2"/>
  <c r="AZ37" i="2"/>
  <c r="AY37" i="2"/>
  <c r="AU37" i="2"/>
  <c r="AX37" i="2"/>
  <c r="AR37" i="2"/>
  <c r="AT37" i="2"/>
  <c r="AQ37" i="2"/>
  <c r="AP37" i="2"/>
  <c r="AV37" i="2"/>
  <c r="AW37" i="2"/>
  <c r="Z62" i="2"/>
  <c r="M62" i="2" s="1"/>
  <c r="AM62" i="2"/>
  <c r="Z66" i="2"/>
  <c r="Z77" i="2" s="1"/>
  <c r="M77" i="2" s="1"/>
  <c r="AM66" i="2"/>
  <c r="AM67" i="2" s="1"/>
  <c r="AZ66" i="2"/>
  <c r="AD71" i="2"/>
  <c r="AD73" i="2"/>
  <c r="AD72" i="2"/>
  <c r="AD70" i="2"/>
  <c r="AD74" i="2"/>
  <c r="AD75" i="2"/>
  <c r="AD69" i="2"/>
  <c r="AP66" i="2"/>
  <c r="P66" i="2"/>
  <c r="P77" i="2" s="1"/>
  <c r="C77" i="2" s="1"/>
  <c r="AC66" i="2"/>
  <c r="AC77" i="2" s="1"/>
  <c r="Q42" i="2"/>
  <c r="D42" i="2" s="1"/>
  <c r="Q39" i="2"/>
  <c r="D39" i="2" s="1"/>
  <c r="Q43" i="2"/>
  <c r="D43" i="2" s="1"/>
  <c r="Q37" i="2"/>
  <c r="D37" i="2" s="1"/>
  <c r="Q41" i="2"/>
  <c r="D41" i="2" s="1"/>
  <c r="Q38" i="2"/>
  <c r="D38" i="2" s="1"/>
  <c r="Q40" i="2"/>
  <c r="D40" i="2" s="1"/>
  <c r="Q44" i="2"/>
  <c r="D44" i="2" s="1"/>
  <c r="Q45" i="2"/>
  <c r="D45" i="2" s="1"/>
  <c r="AL72" i="2"/>
  <c r="AL73" i="2"/>
  <c r="AL71" i="2"/>
  <c r="AL70" i="2"/>
  <c r="AL74" i="2"/>
  <c r="AL69" i="2"/>
  <c r="AL75" i="2"/>
  <c r="Y71" i="2"/>
  <c r="L71" i="2" s="1"/>
  <c r="Y73" i="2"/>
  <c r="L73" i="2" s="1"/>
  <c r="Y72" i="2"/>
  <c r="L72" i="2" s="1"/>
  <c r="Y70" i="2"/>
  <c r="L70" i="2" s="1"/>
  <c r="Y74" i="2"/>
  <c r="L74" i="2" s="1"/>
  <c r="Y69" i="2"/>
  <c r="L69" i="2" s="1"/>
  <c r="Y75" i="2"/>
  <c r="L75" i="2" s="1"/>
  <c r="Y76" i="2"/>
  <c r="L76" i="2" s="1"/>
  <c r="AP36" i="2"/>
  <c r="P36" i="2"/>
  <c r="P47" i="2" s="1"/>
  <c r="C47" i="2" s="1"/>
  <c r="AC36" i="2"/>
  <c r="AC47" i="2" s="1"/>
  <c r="AL68" i="2"/>
  <c r="AL76" i="2"/>
  <c r="AM36" i="2"/>
  <c r="AZ36" i="2"/>
  <c r="Z36" i="2"/>
  <c r="Z47" i="2" s="1"/>
  <c r="M47" i="2" s="1"/>
  <c r="AD43" i="2"/>
  <c r="AD37" i="2"/>
  <c r="AD41" i="2"/>
  <c r="AD39" i="2"/>
  <c r="AD42" i="2"/>
  <c r="AD38" i="2"/>
  <c r="AD40" i="2"/>
  <c r="AD44" i="2"/>
  <c r="AD45" i="2"/>
  <c r="AL77" i="2"/>
  <c r="AE77" i="2"/>
  <c r="AD77" i="2"/>
  <c r="AF77" i="2"/>
  <c r="AJ77" i="2"/>
  <c r="AH77" i="2"/>
  <c r="AK77" i="2"/>
  <c r="AI77" i="2"/>
  <c r="AG77" i="2"/>
  <c r="AQ47" i="2"/>
  <c r="AW47" i="2"/>
  <c r="AP47" i="2"/>
  <c r="AU47" i="2"/>
  <c r="AV47" i="2"/>
  <c r="AT47" i="2"/>
  <c r="AS47" i="2"/>
  <c r="AY47" i="2"/>
  <c r="AX47" i="2"/>
  <c r="AR47" i="2"/>
  <c r="AZ47" i="2"/>
  <c r="Y68" i="2"/>
  <c r="L68" i="2" s="1"/>
  <c r="AL41" i="2"/>
  <c r="AL38" i="2"/>
  <c r="AL43" i="2"/>
  <c r="AL42" i="2"/>
  <c r="AL40" i="2"/>
  <c r="AL37" i="2"/>
  <c r="AL39" i="2"/>
  <c r="AL44" i="2"/>
  <c r="AL45" i="2"/>
  <c r="Y77" i="2"/>
  <c r="L77" i="2" s="1"/>
  <c r="R77" i="2"/>
  <c r="E77" i="2" s="1"/>
  <c r="Q77" i="2"/>
  <c r="D77" i="2" s="1"/>
  <c r="W77" i="2"/>
  <c r="J77" i="2" s="1"/>
  <c r="S77" i="2"/>
  <c r="F77" i="2" s="1"/>
  <c r="X77" i="2"/>
  <c r="K77" i="2" s="1"/>
  <c r="T77" i="2"/>
  <c r="G77" i="2" s="1"/>
  <c r="V77" i="2"/>
  <c r="I77" i="2" s="1"/>
  <c r="U77" i="2"/>
  <c r="H77" i="2" s="1"/>
  <c r="Z57" i="2"/>
  <c r="M57" i="2" s="1"/>
  <c r="Z59" i="2"/>
  <c r="M59" i="2" s="1"/>
  <c r="Z58" i="2"/>
  <c r="M58" i="2" s="1"/>
  <c r="Z56" i="2"/>
  <c r="M56" i="2" s="1"/>
  <c r="Z55" i="2"/>
  <c r="M55" i="2" s="1"/>
  <c r="Z60" i="2"/>
  <c r="M60" i="2" s="1"/>
  <c r="Z61" i="2"/>
  <c r="M61" i="2" s="1"/>
  <c r="Z54" i="2"/>
  <c r="M54" i="2" s="1"/>
  <c r="Y67" i="2"/>
  <c r="L67" i="2" s="1"/>
  <c r="T67" i="2"/>
  <c r="G67" i="2" s="1"/>
  <c r="Q67" i="2"/>
  <c r="D67" i="2" s="1"/>
  <c r="R67" i="2"/>
  <c r="E67" i="2" s="1"/>
  <c r="S67" i="2"/>
  <c r="F67" i="2" s="1"/>
  <c r="X67" i="2"/>
  <c r="K67" i="2" s="1"/>
  <c r="W67" i="2"/>
  <c r="J67" i="2" s="1"/>
  <c r="V67" i="2"/>
  <c r="I67" i="2" s="1"/>
  <c r="U67" i="2"/>
  <c r="H67" i="2" s="1"/>
  <c r="U52" i="2"/>
  <c r="H52" i="2" s="1"/>
  <c r="Z52" i="2"/>
  <c r="M52" i="2" s="1"/>
  <c r="T52" i="2"/>
  <c r="G52" i="2" s="1"/>
  <c r="P52" i="2"/>
  <c r="C52" i="2" s="1"/>
  <c r="Y52" i="2"/>
  <c r="L52" i="2" s="1"/>
  <c r="X52" i="2"/>
  <c r="K52" i="2" s="1"/>
  <c r="W52" i="2"/>
  <c r="J52" i="2" s="1"/>
  <c r="S52" i="2"/>
  <c r="F52" i="2" s="1"/>
  <c r="Q52" i="2"/>
  <c r="D52" i="2" s="1"/>
  <c r="V52" i="2"/>
  <c r="I52" i="2" s="1"/>
  <c r="R52" i="2"/>
  <c r="E52" i="2" s="1"/>
  <c r="Y42" i="2"/>
  <c r="L42" i="2" s="1"/>
  <c r="Y43" i="2"/>
  <c r="L43" i="2" s="1"/>
  <c r="Y41" i="2"/>
  <c r="L41" i="2" s="1"/>
  <c r="Y38" i="2"/>
  <c r="L38" i="2" s="1"/>
  <c r="Y40" i="2"/>
  <c r="L40" i="2" s="1"/>
  <c r="Y37" i="2"/>
  <c r="L37" i="2" s="1"/>
  <c r="Y39" i="2"/>
  <c r="L39" i="2" s="1"/>
  <c r="Y44" i="2"/>
  <c r="L44" i="2" s="1"/>
  <c r="Y45" i="2"/>
  <c r="L45" i="2" s="1"/>
  <c r="AZ77" i="2"/>
  <c r="AY77" i="2"/>
  <c r="AR77" i="2"/>
  <c r="AQ77" i="2"/>
  <c r="AP77" i="2"/>
  <c r="AX77" i="2"/>
  <c r="AW77" i="2"/>
  <c r="AV77" i="2"/>
  <c r="AU77" i="2"/>
  <c r="AT77" i="2"/>
  <c r="AS77" i="2"/>
  <c r="AM56" i="2"/>
  <c r="AM58" i="2"/>
  <c r="AM57" i="2"/>
  <c r="AM59" i="2"/>
  <c r="AM55" i="2"/>
  <c r="AM60" i="2"/>
  <c r="AM61" i="2"/>
  <c r="AM54" i="2"/>
  <c r="AY67" i="2"/>
  <c r="AP67" i="2"/>
  <c r="AQ67" i="2"/>
  <c r="AS67" i="2"/>
  <c r="AW67" i="2"/>
  <c r="AT67" i="2"/>
  <c r="AR67" i="2"/>
  <c r="AZ67" i="2"/>
  <c r="AV67" i="2"/>
  <c r="AU67" i="2"/>
  <c r="AX67" i="2"/>
  <c r="AH52" i="2"/>
  <c r="AI52" i="2"/>
  <c r="AF52" i="2"/>
  <c r="AC52" i="2"/>
  <c r="AJ52" i="2"/>
  <c r="AE52" i="2"/>
  <c r="AD52" i="2"/>
  <c r="AM52" i="2"/>
  <c r="AL52" i="2"/>
  <c r="AK52" i="2"/>
  <c r="AG52" i="2"/>
  <c r="Q71" i="2"/>
  <c r="D71" i="2" s="1"/>
  <c r="Q72" i="2"/>
  <c r="D72" i="2" s="1"/>
  <c r="Q73" i="2"/>
  <c r="D73" i="2" s="1"/>
  <c r="Q74" i="2"/>
  <c r="D74" i="2" s="1"/>
  <c r="Q70" i="2"/>
  <c r="D70" i="2" s="1"/>
  <c r="Q69" i="2"/>
  <c r="D69" i="2" s="1"/>
  <c r="Q75" i="2"/>
  <c r="D75" i="2" s="1"/>
  <c r="V47" i="2"/>
  <c r="I47" i="2" s="1"/>
  <c r="Y47" i="2"/>
  <c r="L47" i="2" s="1"/>
  <c r="X47" i="2"/>
  <c r="K47" i="2" s="1"/>
  <c r="Q47" i="2"/>
  <c r="D47" i="2" s="1"/>
  <c r="W47" i="2"/>
  <c r="J47" i="2" s="1"/>
  <c r="T47" i="2"/>
  <c r="G47" i="2" s="1"/>
  <c r="S47" i="2"/>
  <c r="F47" i="2" s="1"/>
  <c r="R47" i="2"/>
  <c r="E47" i="2" s="1"/>
  <c r="U47" i="2"/>
  <c r="H47" i="2" s="1"/>
  <c r="AI47" i="2"/>
  <c r="AE47" i="2"/>
  <c r="AH47" i="2"/>
  <c r="AL47" i="2"/>
  <c r="AJ47" i="2"/>
  <c r="AG47" i="2"/>
  <c r="AK47" i="2"/>
  <c r="AF47" i="2"/>
  <c r="AD47" i="2"/>
  <c r="AL67" i="2"/>
  <c r="AC67" i="2"/>
  <c r="AJ67" i="2"/>
  <c r="AG67" i="2"/>
  <c r="AF67" i="2"/>
  <c r="AK67" i="2"/>
  <c r="AI67" i="2"/>
  <c r="AH67" i="2"/>
  <c r="AD67" i="2"/>
  <c r="AE67" i="2"/>
  <c r="AU52" i="2"/>
  <c r="AW52" i="2"/>
  <c r="AR52" i="2"/>
  <c r="AX52" i="2"/>
  <c r="AV52" i="2"/>
  <c r="AS52" i="2"/>
  <c r="AT52" i="2"/>
  <c r="AZ52" i="2"/>
  <c r="AQ52" i="2"/>
  <c r="AY52" i="2"/>
  <c r="AP52" i="2"/>
  <c r="AD68" i="2"/>
  <c r="AM77" i="2" l="1"/>
  <c r="Z67" i="2"/>
  <c r="M67" i="2" s="1"/>
  <c r="Z37" i="2"/>
  <c r="M37" i="2" s="1"/>
  <c r="Z42" i="2"/>
  <c r="M42" i="2" s="1"/>
  <c r="Z43" i="2"/>
  <c r="M43" i="2" s="1"/>
  <c r="Z41" i="2"/>
  <c r="M41" i="2" s="1"/>
  <c r="Z40" i="2"/>
  <c r="M40" i="2" s="1"/>
  <c r="Z38" i="2"/>
  <c r="M38" i="2" s="1"/>
  <c r="Z39" i="2"/>
  <c r="M39" i="2" s="1"/>
  <c r="Z44" i="2"/>
  <c r="M44" i="2" s="1"/>
  <c r="Z45" i="2"/>
  <c r="M45" i="2" s="1"/>
  <c r="Z46" i="2"/>
  <c r="M46" i="2" s="1"/>
  <c r="P71" i="2"/>
  <c r="C71" i="2" s="1"/>
  <c r="P72" i="2"/>
  <c r="C72" i="2" s="1"/>
  <c r="P73" i="2"/>
  <c r="C73" i="2" s="1"/>
  <c r="P70" i="2"/>
  <c r="C70" i="2" s="1"/>
  <c r="P74" i="2"/>
  <c r="C74" i="2" s="1"/>
  <c r="P69" i="2"/>
  <c r="C69" i="2" s="1"/>
  <c r="P75" i="2"/>
  <c r="C75" i="2" s="1"/>
  <c r="P68" i="2"/>
  <c r="C68" i="2" s="1"/>
  <c r="P76" i="2"/>
  <c r="C76" i="2" s="1"/>
  <c r="P67" i="2"/>
  <c r="C67" i="2" s="1"/>
  <c r="AM41" i="2"/>
  <c r="AM39" i="2"/>
  <c r="AM42" i="2"/>
  <c r="AM43" i="2"/>
  <c r="AM40" i="2"/>
  <c r="AM38" i="2"/>
  <c r="AM37" i="2"/>
  <c r="AM44" i="2"/>
  <c r="AM45" i="2"/>
  <c r="AM46" i="2"/>
  <c r="P38" i="2"/>
  <c r="C38" i="2" s="1"/>
  <c r="P42" i="2"/>
  <c r="C42" i="2" s="1"/>
  <c r="P40" i="2"/>
  <c r="C40" i="2" s="1"/>
  <c r="P41" i="2"/>
  <c r="C41" i="2" s="1"/>
  <c r="P39" i="2"/>
  <c r="C39" i="2" s="1"/>
  <c r="P43" i="2"/>
  <c r="C43" i="2" s="1"/>
  <c r="P37" i="2"/>
  <c r="C37" i="2" s="1"/>
  <c r="P44" i="2"/>
  <c r="C44" i="2" s="1"/>
  <c r="P45" i="2"/>
  <c r="C45" i="2" s="1"/>
  <c r="P46" i="2"/>
  <c r="C46" i="2" s="1"/>
  <c r="AM47" i="2"/>
  <c r="AM73" i="2"/>
  <c r="AM71" i="2"/>
  <c r="AM72" i="2"/>
  <c r="AM70" i="2"/>
  <c r="AM74" i="2"/>
  <c r="AM69" i="2"/>
  <c r="AM75" i="2"/>
  <c r="AM68" i="2"/>
  <c r="AM76" i="2"/>
  <c r="AC37" i="2"/>
  <c r="AC43" i="2"/>
  <c r="AC41" i="2"/>
  <c r="AC39" i="2"/>
  <c r="AC38" i="2"/>
  <c r="AC40" i="2"/>
  <c r="AC42" i="2"/>
  <c r="AC44" i="2"/>
  <c r="AC45" i="2"/>
  <c r="AC46" i="2"/>
  <c r="AC72" i="2"/>
  <c r="AC73" i="2"/>
  <c r="AC71" i="2"/>
  <c r="AC70" i="2"/>
  <c r="AC74" i="2"/>
  <c r="AC75" i="2"/>
  <c r="AC69" i="2"/>
  <c r="AC76" i="2"/>
  <c r="AC68" i="2"/>
  <c r="Z71" i="2"/>
  <c r="M71" i="2" s="1"/>
  <c r="Z72" i="2"/>
  <c r="M72" i="2" s="1"/>
  <c r="Z73" i="2"/>
  <c r="M73" i="2" s="1"/>
  <c r="Z70" i="2"/>
  <c r="M70" i="2" s="1"/>
  <c r="Z74" i="2"/>
  <c r="M74" i="2" s="1"/>
  <c r="Z75" i="2"/>
  <c r="M75" i="2" s="1"/>
  <c r="Z69" i="2"/>
  <c r="M69" i="2" s="1"/>
  <c r="Z68" i="2"/>
  <c r="M68" i="2" s="1"/>
  <c r="Z76" i="2"/>
  <c r="M76" i="2" s="1"/>
</calcChain>
</file>

<file path=xl/sharedStrings.xml><?xml version="1.0" encoding="utf-8"?>
<sst xmlns="http://schemas.openxmlformats.org/spreadsheetml/2006/main" count="58" uniqueCount="42">
  <si>
    <t>Individual Farm Level Policy</t>
  </si>
  <si>
    <t>Product</t>
  </si>
  <si>
    <t>RP</t>
  </si>
  <si>
    <t>TA APH</t>
  </si>
  <si>
    <t>bu/ac</t>
  </si>
  <si>
    <t>Coverage Level</t>
  </si>
  <si>
    <t>Expected Price</t>
  </si>
  <si>
    <t>per bu</t>
  </si>
  <si>
    <t>SCO/ECO Policy</t>
  </si>
  <si>
    <t>SCO Purchased</t>
  </si>
  <si>
    <t>Yes</t>
  </si>
  <si>
    <t>ECO Purchased</t>
  </si>
  <si>
    <t>ECO Coverage Level</t>
  </si>
  <si>
    <t>Expected County Yield</t>
  </si>
  <si>
    <t>Actual Yield/Harvest Price</t>
  </si>
  <si>
    <t>Actual Farm Yield</t>
  </si>
  <si>
    <t>Actual County Yield</t>
  </si>
  <si>
    <t>Harvest Price</t>
  </si>
  <si>
    <t>Payment Estimates</t>
  </si>
  <si>
    <t>per acre</t>
  </si>
  <si>
    <t>SCO Payment</t>
  </si>
  <si>
    <t>Total Payment</t>
  </si>
  <si>
    <t>Table Input</t>
  </si>
  <si>
    <t>Price Change</t>
  </si>
  <si>
    <t>Yield Change</t>
  </si>
  <si>
    <t>ECO Payments</t>
  </si>
  <si>
    <t>County Yield</t>
  </si>
  <si>
    <t>SCO Payments</t>
  </si>
  <si>
    <t>Farm Yield</t>
  </si>
  <si>
    <t>RP-HPE</t>
  </si>
  <si>
    <t>No</t>
  </si>
  <si>
    <t>YP</t>
  </si>
  <si>
    <t>ECO Payments (RP)</t>
  </si>
  <si>
    <t>ECO Payments (RP-HPE)</t>
  </si>
  <si>
    <t>ECO Payments (YP)</t>
  </si>
  <si>
    <t>SCO Payments (RP)</t>
  </si>
  <si>
    <t>SCO Payments (RP-HPE)</t>
  </si>
  <si>
    <t>SCO Payments (YP)</t>
  </si>
  <si>
    <t>RP Payments</t>
  </si>
  <si>
    <t>RP-HPE Payments</t>
  </si>
  <si>
    <t>YP Payments</t>
  </si>
  <si>
    <r>
      <rPr>
        <b/>
        <sz val="11"/>
        <color theme="1"/>
        <rFont val="Calibri"/>
        <family val="2"/>
      </rPr>
      <t xml:space="preserve">Instructions: </t>
    </r>
    <r>
      <rPr>
        <sz val="11"/>
        <color theme="1"/>
        <rFont val="Calibri"/>
        <family val="2"/>
      </rPr>
      <t>Fill in the blue sections with your information.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</si>
</sst>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0" xfId="1" applyFont="1"/>
    <xf numFmtId="0" fontId="4" fillId="0" borderId="0" xfId="1" applyFont="1"/>
    <xf numFmtId="9" fontId="4" fillId="0" borderId="0" xfId="2" applyFont="1"/>
    <xf numFmtId="164" fontId="2" fillId="0" borderId="0" xfId="1" applyNumberFormat="1" applyFont="1"/>
    <xf numFmtId="10" fontId="2" fillId="0" borderId="0" xfId="1" applyNumberFormat="1" applyFont="1"/>
    <xf numFmtId="164" fontId="2" fillId="0" borderId="1" xfId="3" applyNumberFormat="1" applyFont="1" applyBorder="1"/>
    <xf numFmtId="164" fontId="2" fillId="0" borderId="0" xfId="3" applyNumberFormat="1" applyFont="1"/>
    <xf numFmtId="44" fontId="2" fillId="0" borderId="0" xfId="3" applyFont="1"/>
    <xf numFmtId="0" fontId="5" fillId="0" borderId="0" xfId="1" applyFont="1" applyAlignment="1">
      <alignment horizontal="center"/>
    </xf>
    <xf numFmtId="0" fontId="3" fillId="0" borderId="5" xfId="1" applyFont="1" applyBorder="1"/>
    <xf numFmtId="164" fontId="2" fillId="0" borderId="6" xfId="1" applyNumberFormat="1" applyFont="1" applyBorder="1"/>
    <xf numFmtId="164" fontId="3" fillId="0" borderId="6" xfId="1" applyNumberFormat="1" applyFont="1" applyBorder="1"/>
    <xf numFmtId="164" fontId="2" fillId="0" borderId="7" xfId="1" applyNumberFormat="1" applyFont="1" applyBorder="1"/>
    <xf numFmtId="0" fontId="4" fillId="0" borderId="5" xfId="1" applyFont="1" applyBorder="1"/>
    <xf numFmtId="164" fontId="4" fillId="0" borderId="6" xfId="1" applyNumberFormat="1" applyFont="1" applyBorder="1"/>
    <xf numFmtId="164" fontId="5" fillId="0" borderId="6" xfId="1" applyNumberFormat="1" applyFont="1" applyBorder="1"/>
    <xf numFmtId="164" fontId="4" fillId="0" borderId="7" xfId="1" applyNumberFormat="1" applyFont="1" applyBorder="1"/>
    <xf numFmtId="0" fontId="2" fillId="0" borderId="8" xfId="3" applyNumberFormat="1" applyFont="1" applyBorder="1"/>
    <xf numFmtId="164" fontId="2" fillId="0" borderId="9" xfId="1" applyNumberFormat="1" applyFont="1" applyBorder="1"/>
    <xf numFmtId="0" fontId="4" fillId="0" borderId="8" xfId="3" applyNumberFormat="1" applyFont="1" applyBorder="1"/>
    <xf numFmtId="164" fontId="4" fillId="2" borderId="9" xfId="1" applyNumberFormat="1" applyFont="1" applyFill="1" applyBorder="1"/>
    <xf numFmtId="164" fontId="4" fillId="2" borderId="6" xfId="1" applyNumberFormat="1" applyFont="1" applyFill="1" applyBorder="1"/>
    <xf numFmtId="164" fontId="4" fillId="2" borderId="7" xfId="1" applyNumberFormat="1" applyFont="1" applyFill="1" applyBorder="1"/>
    <xf numFmtId="164" fontId="2" fillId="0" borderId="8" xfId="1" applyNumberFormat="1" applyFont="1" applyBorder="1"/>
    <xf numFmtId="164" fontId="2" fillId="0" borderId="10" xfId="1" applyNumberFormat="1" applyFont="1" applyBorder="1"/>
    <xf numFmtId="164" fontId="4" fillId="2" borderId="8" xfId="1" applyNumberFormat="1" applyFont="1" applyFill="1" applyBorder="1"/>
    <xf numFmtId="164" fontId="4" fillId="2" borderId="0" xfId="1" applyNumberFormat="1" applyFont="1" applyFill="1"/>
    <xf numFmtId="164" fontId="4" fillId="2" borderId="10" xfId="1" applyNumberFormat="1" applyFont="1" applyFill="1" applyBorder="1"/>
    <xf numFmtId="0" fontId="3" fillId="0" borderId="8" xfId="1" applyFont="1" applyBorder="1"/>
    <xf numFmtId="164" fontId="3" fillId="0" borderId="5" xfId="1" applyNumberFormat="1" applyFont="1" applyBorder="1"/>
    <xf numFmtId="0" fontId="5" fillId="0" borderId="8" xfId="1" applyFont="1" applyBorder="1"/>
    <xf numFmtId="0" fontId="2" fillId="0" borderId="8" xfId="1" applyFont="1" applyBorder="1"/>
    <xf numFmtId="0" fontId="4" fillId="0" borderId="8" xfId="1" applyFont="1" applyBorder="1"/>
    <xf numFmtId="0" fontId="2" fillId="0" borderId="11" xfId="1" applyFont="1" applyBorder="1"/>
    <xf numFmtId="164" fontId="2" fillId="0" borderId="11" xfId="1" applyNumberFormat="1" applyFont="1" applyBorder="1"/>
    <xf numFmtId="164" fontId="2" fillId="0" borderId="1" xfId="1" applyNumberFormat="1" applyFont="1" applyBorder="1"/>
    <xf numFmtId="164" fontId="2" fillId="0" borderId="12" xfId="1" applyNumberFormat="1" applyFont="1" applyBorder="1"/>
    <xf numFmtId="0" fontId="4" fillId="0" borderId="11" xfId="1" applyFont="1" applyBorder="1"/>
    <xf numFmtId="164" fontId="4" fillId="2" borderId="11" xfId="1" applyNumberFormat="1" applyFont="1" applyFill="1" applyBorder="1"/>
    <xf numFmtId="164" fontId="4" fillId="2" borderId="1" xfId="1" applyNumberFormat="1" applyFont="1" applyFill="1" applyBorder="1"/>
    <xf numFmtId="164" fontId="4" fillId="2" borderId="12" xfId="1" applyNumberFormat="1" applyFont="1" applyFill="1" applyBorder="1"/>
    <xf numFmtId="44" fontId="4" fillId="0" borderId="5" xfId="1" applyNumberFormat="1" applyFont="1" applyBorder="1"/>
    <xf numFmtId="0" fontId="3" fillId="0" borderId="2" xfId="1" applyFont="1" applyBorder="1"/>
    <xf numFmtId="164" fontId="2" fillId="0" borderId="2" xfId="1" applyNumberFormat="1" applyFont="1" applyBorder="1"/>
    <xf numFmtId="164" fontId="2" fillId="0" borderId="3" xfId="1" applyNumberFormat="1" applyFont="1" applyBorder="1"/>
    <xf numFmtId="164" fontId="3" fillId="0" borderId="3" xfId="1" applyNumberFormat="1" applyFont="1" applyBorder="1"/>
    <xf numFmtId="164" fontId="2" fillId="0" borderId="4" xfId="1" applyNumberFormat="1" applyFont="1" applyBorder="1"/>
    <xf numFmtId="164" fontId="4" fillId="0" borderId="9" xfId="1" applyNumberFormat="1" applyFont="1" applyBorder="1"/>
    <xf numFmtId="164" fontId="4" fillId="0" borderId="8" xfId="1" applyNumberFormat="1" applyFont="1" applyBorder="1"/>
    <xf numFmtId="164" fontId="4" fillId="0" borderId="0" xfId="1" applyNumberFormat="1" applyFont="1"/>
    <xf numFmtId="164" fontId="4" fillId="0" borderId="10" xfId="1" applyNumberFormat="1" applyFont="1" applyBorder="1"/>
    <xf numFmtId="164" fontId="4" fillId="0" borderId="11" xfId="1" applyNumberFormat="1" applyFont="1" applyBorder="1"/>
    <xf numFmtId="164" fontId="4" fillId="0" borderId="1" xfId="1" applyNumberFormat="1" applyFont="1" applyBorder="1"/>
    <xf numFmtId="164" fontId="4" fillId="0" borderId="12" xfId="1" applyNumberFormat="1" applyFont="1" applyBorder="1"/>
    <xf numFmtId="0" fontId="2" fillId="3" borderId="0" xfId="1" applyFont="1" applyFill="1" applyAlignment="1" applyProtection="1">
      <alignment horizontal="right"/>
      <protection locked="0"/>
    </xf>
    <xf numFmtId="0" fontId="2" fillId="3" borderId="0" xfId="1" applyFont="1" applyFill="1" applyProtection="1">
      <protection locked="0"/>
    </xf>
    <xf numFmtId="9" fontId="2" fillId="3" borderId="0" xfId="2" applyFont="1" applyFill="1" applyProtection="1">
      <protection locked="0"/>
    </xf>
    <xf numFmtId="164" fontId="2" fillId="3" borderId="0" xfId="3" applyNumberFormat="1" applyFont="1" applyFill="1" applyProtection="1">
      <protection locked="0"/>
    </xf>
    <xf numFmtId="0" fontId="2" fillId="0" borderId="0" xfId="0" applyFont="1" applyAlignment="1">
      <alignment horizontal="center"/>
    </xf>
    <xf numFmtId="0" fontId="3" fillId="0" borderId="1" xfId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5" fillId="0" borderId="1" xfId="1" applyFont="1" applyBorder="1" applyAlignment="1">
      <alignment horizontal="center"/>
    </xf>
  </cellXfs>
  <cellStyles count="4">
    <cellStyle name="Currency 2" xfId="3" xr:uid="{457B0607-B82A-4897-B775-0A7CFB71BB28}"/>
    <cellStyle name="Normal" xfId="0" builtinId="0"/>
    <cellStyle name="Normal 2" xfId="1" xr:uid="{5F88D3A3-FAE5-423D-B090-48D8EC26D5D4}"/>
    <cellStyle name="Percent 2" xfId="2" xr:uid="{ACA9FC9B-ABD9-4F6C-AD10-4BF2AB243E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493465</xdr:colOff>
      <xdr:row>0</xdr:row>
      <xdr:rowOff>112158</xdr:rowOff>
    </xdr:from>
    <xdr:to>
      <xdr:col>3</xdr:col>
      <xdr:colOff>32634</xdr:colOff>
      <xdr:row>3</xdr:row>
      <xdr:rowOff>71457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0010ECE-511A-2F49-8D9A-221449641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6565" y="112158"/>
          <a:ext cx="1602496" cy="556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EC255-C925-45E2-8ADD-F80C5D3674AC}">
  <dimension ref="A1:BA77"/>
  <sheetViews>
    <sheetView tabSelected="1" zoomScale="125" zoomScaleNormal="150" workbookViewId="0">
      <selection activeCell="E21" sqref="E21"/>
    </sheetView>
  </sheetViews>
  <sheetFormatPr baseColWidth="10" defaultColWidth="8.83203125" defaultRowHeight="15" x14ac:dyDescent="0.2"/>
  <cols>
    <col min="1" max="1" width="8.83203125" style="1"/>
    <col min="2" max="2" width="20.1640625" style="1" bestFit="1" customWidth="1"/>
    <col min="3" max="3" width="6.6640625" style="1" bestFit="1" customWidth="1"/>
    <col min="4" max="14" width="8.83203125" style="1"/>
    <col min="15" max="52" width="0" style="1" hidden="1" customWidth="1"/>
    <col min="53" max="16384" width="8.83203125" style="1"/>
  </cols>
  <sheetData>
    <row r="1" spans="1:53" x14ac:dyDescent="0.2">
      <c r="B1" s="60"/>
      <c r="C1" s="60"/>
      <c r="D1" s="60"/>
    </row>
    <row r="2" spans="1:53" x14ac:dyDescent="0.2">
      <c r="B2" s="60"/>
      <c r="C2" s="60"/>
      <c r="D2" s="60"/>
    </row>
    <row r="3" spans="1:53" x14ac:dyDescent="0.2">
      <c r="B3" s="60"/>
      <c r="C3" s="60"/>
      <c r="D3" s="60"/>
    </row>
    <row r="4" spans="1:53" x14ac:dyDescent="0.2">
      <c r="B4" s="60"/>
      <c r="C4" s="60"/>
      <c r="D4" s="60"/>
    </row>
    <row r="5" spans="1:53" ht="30" customHeight="1" x14ac:dyDescent="0.2">
      <c r="B5" s="62" t="s">
        <v>41</v>
      </c>
      <c r="C5" s="62"/>
      <c r="D5" s="62"/>
    </row>
    <row r="7" spans="1:53" x14ac:dyDescent="0.2">
      <c r="A7" s="2"/>
      <c r="B7" s="61" t="s">
        <v>0</v>
      </c>
      <c r="C7" s="61"/>
      <c r="D7" s="6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</row>
    <row r="8" spans="1:53" x14ac:dyDescent="0.2">
      <c r="A8" s="2"/>
      <c r="B8" s="2" t="s">
        <v>1</v>
      </c>
      <c r="C8" s="56" t="s">
        <v>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3" t="s">
        <v>2</v>
      </c>
      <c r="Q8" s="4">
        <v>0.5</v>
      </c>
      <c r="R8" s="3" t="s">
        <v>10</v>
      </c>
      <c r="S8" s="4">
        <v>0.9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53" x14ac:dyDescent="0.2">
      <c r="A9" s="2"/>
      <c r="B9" s="2" t="s">
        <v>3</v>
      </c>
      <c r="C9" s="57">
        <v>210</v>
      </c>
      <c r="D9" s="2" t="s">
        <v>4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3" t="s">
        <v>29</v>
      </c>
      <c r="Q9" s="4">
        <v>0.55000000000000004</v>
      </c>
      <c r="R9" s="3" t="s">
        <v>30</v>
      </c>
      <c r="S9" s="4">
        <v>0.95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53" x14ac:dyDescent="0.2">
      <c r="A10" s="2"/>
      <c r="B10" s="2" t="s">
        <v>5</v>
      </c>
      <c r="C10" s="58">
        <v>0.8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3" t="s">
        <v>31</v>
      </c>
      <c r="Q10" s="4">
        <v>0.6</v>
      </c>
      <c r="R10" s="3"/>
      <c r="S10" s="4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 x14ac:dyDescent="0.2">
      <c r="A11" s="2"/>
      <c r="B11" s="2" t="s">
        <v>6</v>
      </c>
      <c r="C11" s="59">
        <v>4.7</v>
      </c>
      <c r="D11" s="2" t="s">
        <v>7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"/>
      <c r="Q11" s="4">
        <v>0.65</v>
      </c>
      <c r="R11" s="2"/>
      <c r="S11" s="2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</row>
    <row r="12" spans="1:53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4">
        <v>0.7</v>
      </c>
      <c r="R12" s="2"/>
      <c r="S12" s="2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</row>
    <row r="13" spans="1:53" x14ac:dyDescent="0.2">
      <c r="A13" s="2"/>
      <c r="B13" s="61" t="s">
        <v>8</v>
      </c>
      <c r="C13" s="61"/>
      <c r="D13" s="6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4">
        <v>0.75</v>
      </c>
      <c r="R13" s="2"/>
      <c r="S13" s="2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</row>
    <row r="14" spans="1:53" x14ac:dyDescent="0.2">
      <c r="A14" s="2"/>
      <c r="B14" s="2" t="s">
        <v>9</v>
      </c>
      <c r="C14" s="56" t="s">
        <v>30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4">
        <v>0.8</v>
      </c>
      <c r="R14" s="2"/>
      <c r="S14" s="2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</row>
    <row r="15" spans="1:53" x14ac:dyDescent="0.2">
      <c r="A15" s="2"/>
      <c r="B15" s="2" t="s">
        <v>11</v>
      </c>
      <c r="C15" s="56" t="s">
        <v>10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">
        <v>0.85</v>
      </c>
      <c r="R15" s="2"/>
      <c r="S15" s="2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</row>
    <row r="16" spans="1:53" x14ac:dyDescent="0.2">
      <c r="A16" s="2"/>
      <c r="B16" s="2" t="s">
        <v>12</v>
      </c>
      <c r="C16" s="58">
        <v>0.95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3"/>
      <c r="R16" s="2"/>
      <c r="S16" s="2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</row>
    <row r="17" spans="1:53" x14ac:dyDescent="0.2">
      <c r="A17" s="2"/>
      <c r="B17" s="2" t="s">
        <v>13</v>
      </c>
      <c r="C17" s="57">
        <v>212.4</v>
      </c>
      <c r="D17" s="2" t="s">
        <v>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3"/>
      <c r="R17" s="2"/>
      <c r="S17" s="2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</row>
    <row r="18" spans="1:53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</row>
    <row r="19" spans="1:53" x14ac:dyDescent="0.2">
      <c r="A19" s="2"/>
      <c r="B19" s="61" t="s">
        <v>14</v>
      </c>
      <c r="C19" s="61"/>
      <c r="D19" s="6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</row>
    <row r="20" spans="1:53" x14ac:dyDescent="0.2">
      <c r="A20" s="2"/>
      <c r="B20" s="2" t="s">
        <v>15</v>
      </c>
      <c r="C20" s="57">
        <v>230</v>
      </c>
      <c r="D20" s="2" t="s">
        <v>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</row>
    <row r="21" spans="1:53" x14ac:dyDescent="0.2">
      <c r="A21" s="2"/>
      <c r="B21" s="2" t="s">
        <v>16</v>
      </c>
      <c r="C21" s="57">
        <v>215</v>
      </c>
      <c r="D21" s="2" t="s">
        <v>4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</row>
    <row r="22" spans="1:53" x14ac:dyDescent="0.2">
      <c r="A22" s="2"/>
      <c r="B22" s="2" t="s">
        <v>17</v>
      </c>
      <c r="C22" s="59">
        <v>4.1500000000000004</v>
      </c>
      <c r="D22" s="2" t="s">
        <v>7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</row>
    <row r="23" spans="1:53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</row>
    <row r="24" spans="1:53" x14ac:dyDescent="0.2">
      <c r="A24" s="2"/>
      <c r="B24" s="61" t="s">
        <v>18</v>
      </c>
      <c r="C24" s="61"/>
      <c r="D24" s="6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</row>
    <row r="25" spans="1:53" x14ac:dyDescent="0.2">
      <c r="A25" s="2"/>
      <c r="B25" s="2" t="str">
        <f>CONCATENATE(C8," ",C10*100,"% Payment")</f>
        <v>RP 80% Payment</v>
      </c>
      <c r="C25" s="5">
        <f>H72</f>
        <v>0</v>
      </c>
      <c r="D25" s="2" t="s">
        <v>19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</row>
    <row r="26" spans="1:53" x14ac:dyDescent="0.2">
      <c r="A26" s="2"/>
      <c r="B26" s="2" t="s">
        <v>20</v>
      </c>
      <c r="C26" s="5">
        <f>IF(C14=R8,H57,0)</f>
        <v>0</v>
      </c>
      <c r="D26" s="6" t="s">
        <v>19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</row>
    <row r="27" spans="1:53" x14ac:dyDescent="0.2">
      <c r="A27" s="2"/>
      <c r="B27" s="2" t="str">
        <f>CONCATENATE("ECO ",C16*100,"% Payment")</f>
        <v>ECO 95% Payment</v>
      </c>
      <c r="C27" s="7">
        <f>IF(C15=R8,H42,0)</f>
        <v>55.481920903954766</v>
      </c>
      <c r="D27" s="2" t="s">
        <v>19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</row>
    <row r="28" spans="1:53" x14ac:dyDescent="0.2">
      <c r="A28" s="2"/>
      <c r="B28" s="2" t="s">
        <v>21</v>
      </c>
      <c r="C28" s="8">
        <f>SUM(C25:C27)</f>
        <v>55.481920903954766</v>
      </c>
      <c r="D28" s="2" t="s">
        <v>19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</row>
    <row r="29" spans="1:53" x14ac:dyDescent="0.2">
      <c r="A29" s="2"/>
      <c r="B29" s="2"/>
      <c r="C29" s="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</row>
    <row r="30" spans="1:53" x14ac:dyDescent="0.2">
      <c r="A30" s="2"/>
      <c r="B30" s="61" t="s">
        <v>22</v>
      </c>
      <c r="C30" s="61"/>
      <c r="D30" s="61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</row>
    <row r="31" spans="1:53" x14ac:dyDescent="0.2">
      <c r="A31" s="2"/>
      <c r="B31" s="2" t="s">
        <v>23</v>
      </c>
      <c r="C31" s="59">
        <v>0.1</v>
      </c>
      <c r="D31" s="2" t="s">
        <v>7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</row>
    <row r="32" spans="1:53" x14ac:dyDescent="0.2">
      <c r="A32" s="2"/>
      <c r="B32" s="2" t="s">
        <v>24</v>
      </c>
      <c r="C32" s="57">
        <v>2</v>
      </c>
      <c r="D32" s="2" t="s">
        <v>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</row>
    <row r="33" spans="1:53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</row>
    <row r="34" spans="1:53" x14ac:dyDescent="0.2">
      <c r="A34" s="2"/>
      <c r="B34" s="2"/>
      <c r="C34" s="63" t="s">
        <v>25</v>
      </c>
      <c r="D34" s="64"/>
      <c r="E34" s="64"/>
      <c r="F34" s="64"/>
      <c r="G34" s="64"/>
      <c r="H34" s="64"/>
      <c r="I34" s="64"/>
      <c r="J34" s="64"/>
      <c r="K34" s="64"/>
      <c r="L34" s="64"/>
      <c r="M34" s="65"/>
      <c r="N34" s="2"/>
      <c r="O34" s="3"/>
      <c r="P34" s="66" t="s">
        <v>32</v>
      </c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3"/>
      <c r="AB34" s="3"/>
      <c r="AC34" s="66" t="s">
        <v>33</v>
      </c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3"/>
      <c r="AO34" s="3"/>
      <c r="AP34" s="66" t="s">
        <v>34</v>
      </c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2"/>
    </row>
    <row r="35" spans="1:53" x14ac:dyDescent="0.2">
      <c r="A35" s="2"/>
      <c r="B35" s="2"/>
      <c r="C35" s="63" t="s">
        <v>17</v>
      </c>
      <c r="D35" s="64"/>
      <c r="E35" s="64"/>
      <c r="F35" s="64"/>
      <c r="G35" s="64"/>
      <c r="H35" s="64"/>
      <c r="I35" s="64"/>
      <c r="J35" s="64"/>
      <c r="K35" s="64"/>
      <c r="L35" s="64"/>
      <c r="M35" s="65"/>
      <c r="N35" s="2"/>
      <c r="O35" s="3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3"/>
      <c r="AB35" s="3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3"/>
      <c r="AO35" s="3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2"/>
    </row>
    <row r="36" spans="1:53" x14ac:dyDescent="0.2">
      <c r="A36" s="2"/>
      <c r="B36" s="11" t="s">
        <v>26</v>
      </c>
      <c r="C36" s="12">
        <f>MAX(0,D36-$C$31)</f>
        <v>3.6500000000000004</v>
      </c>
      <c r="D36" s="12">
        <f>MAX(0,E36-$C$31)</f>
        <v>3.7500000000000004</v>
      </c>
      <c r="E36" s="12">
        <f>MAX(0,F36-$C$31)</f>
        <v>3.8500000000000005</v>
      </c>
      <c r="F36" s="12">
        <f>MAX(0,G36-$C$31)</f>
        <v>3.9500000000000006</v>
      </c>
      <c r="G36" s="12">
        <f>MAX(0,H36-$C$31)</f>
        <v>4.0500000000000007</v>
      </c>
      <c r="H36" s="13">
        <f>$C$22</f>
        <v>4.1500000000000004</v>
      </c>
      <c r="I36" s="12">
        <f>H36+$C$31</f>
        <v>4.25</v>
      </c>
      <c r="J36" s="12">
        <f>I36+$C$31</f>
        <v>4.3499999999999996</v>
      </c>
      <c r="K36" s="12">
        <f>J36+$C$31</f>
        <v>4.4499999999999993</v>
      </c>
      <c r="L36" s="12">
        <f>K36+$C$31</f>
        <v>4.5499999999999989</v>
      </c>
      <c r="M36" s="14">
        <f>L36+$C$31</f>
        <v>4.6499999999999986</v>
      </c>
      <c r="N36" s="2"/>
      <c r="O36" s="15"/>
      <c r="P36" s="16">
        <f>C36</f>
        <v>3.6500000000000004</v>
      </c>
      <c r="Q36" s="16">
        <f t="shared" ref="Q36:Z36" si="0">D36</f>
        <v>3.7500000000000004</v>
      </c>
      <c r="R36" s="16">
        <f t="shared" si="0"/>
        <v>3.8500000000000005</v>
      </c>
      <c r="S36" s="16">
        <f t="shared" si="0"/>
        <v>3.9500000000000006</v>
      </c>
      <c r="T36" s="16">
        <f t="shared" si="0"/>
        <v>4.0500000000000007</v>
      </c>
      <c r="U36" s="17">
        <f t="shared" si="0"/>
        <v>4.1500000000000004</v>
      </c>
      <c r="V36" s="16">
        <f t="shared" si="0"/>
        <v>4.25</v>
      </c>
      <c r="W36" s="16">
        <f t="shared" si="0"/>
        <v>4.3499999999999996</v>
      </c>
      <c r="X36" s="16">
        <f t="shared" si="0"/>
        <v>4.4499999999999993</v>
      </c>
      <c r="Y36" s="16">
        <f t="shared" si="0"/>
        <v>4.5499999999999989</v>
      </c>
      <c r="Z36" s="18">
        <f t="shared" si="0"/>
        <v>4.6499999999999986</v>
      </c>
      <c r="AA36" s="3"/>
      <c r="AB36" s="15"/>
      <c r="AC36" s="16">
        <f>C36</f>
        <v>3.6500000000000004</v>
      </c>
      <c r="AD36" s="16">
        <f t="shared" ref="AD36:AM36" si="1">D36</f>
        <v>3.7500000000000004</v>
      </c>
      <c r="AE36" s="16">
        <f t="shared" si="1"/>
        <v>3.8500000000000005</v>
      </c>
      <c r="AF36" s="16">
        <f t="shared" si="1"/>
        <v>3.9500000000000006</v>
      </c>
      <c r="AG36" s="16">
        <f t="shared" si="1"/>
        <v>4.0500000000000007</v>
      </c>
      <c r="AH36" s="17">
        <f t="shared" si="1"/>
        <v>4.1500000000000004</v>
      </c>
      <c r="AI36" s="16">
        <f t="shared" si="1"/>
        <v>4.25</v>
      </c>
      <c r="AJ36" s="16">
        <f t="shared" si="1"/>
        <v>4.3499999999999996</v>
      </c>
      <c r="AK36" s="16">
        <f t="shared" si="1"/>
        <v>4.4499999999999993</v>
      </c>
      <c r="AL36" s="16">
        <f t="shared" si="1"/>
        <v>4.5499999999999989</v>
      </c>
      <c r="AM36" s="18">
        <f t="shared" si="1"/>
        <v>4.6499999999999986</v>
      </c>
      <c r="AN36" s="3"/>
      <c r="AO36" s="15"/>
      <c r="AP36" s="16">
        <f>C36</f>
        <v>3.6500000000000004</v>
      </c>
      <c r="AQ36" s="16">
        <f t="shared" ref="AQ36:AZ36" si="2">D36</f>
        <v>3.7500000000000004</v>
      </c>
      <c r="AR36" s="16">
        <f t="shared" si="2"/>
        <v>3.8500000000000005</v>
      </c>
      <c r="AS36" s="16">
        <f t="shared" si="2"/>
        <v>3.9500000000000006</v>
      </c>
      <c r="AT36" s="16">
        <f t="shared" si="2"/>
        <v>4.0500000000000007</v>
      </c>
      <c r="AU36" s="17">
        <f t="shared" si="2"/>
        <v>4.1500000000000004</v>
      </c>
      <c r="AV36" s="16">
        <f t="shared" si="2"/>
        <v>4.25</v>
      </c>
      <c r="AW36" s="16">
        <f t="shared" si="2"/>
        <v>4.3499999999999996</v>
      </c>
      <c r="AX36" s="16">
        <f t="shared" si="2"/>
        <v>4.4499999999999993</v>
      </c>
      <c r="AY36" s="16">
        <f t="shared" si="2"/>
        <v>4.5499999999999989</v>
      </c>
      <c r="AZ36" s="18">
        <f t="shared" si="2"/>
        <v>4.6499999999999986</v>
      </c>
      <c r="BA36" s="2"/>
    </row>
    <row r="37" spans="1:53" x14ac:dyDescent="0.2">
      <c r="A37" s="2"/>
      <c r="B37" s="19">
        <f>B38+$C$32</f>
        <v>225</v>
      </c>
      <c r="C37" s="20">
        <f>IF($C$8=$P$8,P37,IF($C$8=$P$9,AC37,AP37))</f>
        <v>88.82999999999997</v>
      </c>
      <c r="D37" s="12">
        <f t="shared" ref="D37:M47" si="3">IF($C$8=$P$8,Q37,IF($C$8=$P$9,AD37,AQ37))</f>
        <v>88.82999999999997</v>
      </c>
      <c r="E37" s="12">
        <f t="shared" si="3"/>
        <v>81.188135593220267</v>
      </c>
      <c r="F37" s="12">
        <f t="shared" si="3"/>
        <v>58.942372881355823</v>
      </c>
      <c r="G37" s="12">
        <f t="shared" si="3"/>
        <v>36.6966101694915</v>
      </c>
      <c r="H37" s="12">
        <f t="shared" si="3"/>
        <v>14.450847457627065</v>
      </c>
      <c r="I37" s="12">
        <f t="shared" si="3"/>
        <v>0</v>
      </c>
      <c r="J37" s="12">
        <f t="shared" si="3"/>
        <v>0</v>
      </c>
      <c r="K37" s="12">
        <f t="shared" si="3"/>
        <v>0</v>
      </c>
      <c r="L37" s="12">
        <f t="shared" si="3"/>
        <v>0</v>
      </c>
      <c r="M37" s="14">
        <f t="shared" si="3"/>
        <v>0</v>
      </c>
      <c r="N37" s="2"/>
      <c r="O37" s="21">
        <f>B37</f>
        <v>225</v>
      </c>
      <c r="P37" s="22">
        <f t="shared" ref="P37:Z47" si="4">IF(($O37*MIN(P$36,$C$11*2))/($C$17*MAX($C$11,MIN(P$36,$C$11*2)))&lt;$C$16,MIN(1,($C$16-($O37*MIN(P$36,$C$11*2))/($C$17*MAX($C$11,MIN(P$36,$C$11*2))))/($C$16-0.86)),0)*($C$9*MAX($C$11,MIN(P$36,$C$11*2))*($C$16-0.86))</f>
        <v>88.82999999999997</v>
      </c>
      <c r="Q37" s="23">
        <f t="shared" si="4"/>
        <v>88.82999999999997</v>
      </c>
      <c r="R37" s="23">
        <f t="shared" si="4"/>
        <v>81.188135593220267</v>
      </c>
      <c r="S37" s="23">
        <f t="shared" si="4"/>
        <v>58.942372881355823</v>
      </c>
      <c r="T37" s="23">
        <f t="shared" si="4"/>
        <v>36.6966101694915</v>
      </c>
      <c r="U37" s="23">
        <f t="shared" si="4"/>
        <v>14.450847457627065</v>
      </c>
      <c r="V37" s="23">
        <f t="shared" si="4"/>
        <v>0</v>
      </c>
      <c r="W37" s="23">
        <f t="shared" si="4"/>
        <v>0</v>
      </c>
      <c r="X37" s="23">
        <f t="shared" si="4"/>
        <v>0</v>
      </c>
      <c r="Y37" s="23">
        <f t="shared" si="4"/>
        <v>0</v>
      </c>
      <c r="Z37" s="24">
        <f t="shared" si="4"/>
        <v>0</v>
      </c>
      <c r="AA37" s="3"/>
      <c r="AB37" s="21">
        <f>B37</f>
        <v>225</v>
      </c>
      <c r="AC37" s="22">
        <f t="shared" ref="AC37:AM47" si="5">IF(($AB37*MIN(AC$36,$C$11*2))/($C$17*$C$11)&lt;$C$16,MIN(1,($C$16-($AB37*MIN(AC$36,$C$11*2))/($C$17*$C$11))/($C$16-0.86)),0)*($C$9*$C$11*($C$16-0.86))</f>
        <v>88.82999999999997</v>
      </c>
      <c r="AD37" s="23">
        <f t="shared" si="5"/>
        <v>88.82999999999997</v>
      </c>
      <c r="AE37" s="23">
        <f t="shared" si="5"/>
        <v>81.188135593220267</v>
      </c>
      <c r="AF37" s="23">
        <f t="shared" si="5"/>
        <v>58.942372881355823</v>
      </c>
      <c r="AG37" s="23">
        <f t="shared" si="5"/>
        <v>36.6966101694915</v>
      </c>
      <c r="AH37" s="23">
        <f t="shared" si="5"/>
        <v>14.450847457627065</v>
      </c>
      <c r="AI37" s="23">
        <f t="shared" si="5"/>
        <v>0</v>
      </c>
      <c r="AJ37" s="23">
        <f t="shared" si="5"/>
        <v>0</v>
      </c>
      <c r="AK37" s="23">
        <f t="shared" si="5"/>
        <v>0</v>
      </c>
      <c r="AL37" s="23">
        <f t="shared" si="5"/>
        <v>0</v>
      </c>
      <c r="AM37" s="24">
        <f t="shared" si="5"/>
        <v>0</v>
      </c>
      <c r="AN37" s="3"/>
      <c r="AO37" s="21">
        <f>B37</f>
        <v>225</v>
      </c>
      <c r="AP37" s="22">
        <f t="shared" ref="AP37:AZ47" si="6">IF(($AO37*$C$11)/($C$17*$C$11)&lt;$C$16,MIN(1,($C$16-($AO37*$C$11)/($C$17*$C$11))/($C$16-0.86)),0)*($C$9*$C$11*($C$16-0.86))</f>
        <v>0</v>
      </c>
      <c r="AQ37" s="23">
        <f t="shared" si="6"/>
        <v>0</v>
      </c>
      <c r="AR37" s="23">
        <f t="shared" si="6"/>
        <v>0</v>
      </c>
      <c r="AS37" s="23">
        <f t="shared" si="6"/>
        <v>0</v>
      </c>
      <c r="AT37" s="23">
        <f t="shared" si="6"/>
        <v>0</v>
      </c>
      <c r="AU37" s="23">
        <f t="shared" si="6"/>
        <v>0</v>
      </c>
      <c r="AV37" s="23">
        <f t="shared" si="6"/>
        <v>0</v>
      </c>
      <c r="AW37" s="23">
        <f t="shared" si="6"/>
        <v>0</v>
      </c>
      <c r="AX37" s="23">
        <f t="shared" si="6"/>
        <v>0</v>
      </c>
      <c r="AY37" s="23">
        <f t="shared" si="6"/>
        <v>0</v>
      </c>
      <c r="AZ37" s="24">
        <f t="shared" si="6"/>
        <v>0</v>
      </c>
      <c r="BA37" s="2"/>
    </row>
    <row r="38" spans="1:53" x14ac:dyDescent="0.2">
      <c r="A38" s="2"/>
      <c r="B38" s="19">
        <f>B39+$C$32</f>
        <v>223</v>
      </c>
      <c r="C38" s="25">
        <f t="shared" ref="C38:C47" si="7">IF($C$8=$P$8,P38,IF($C$8=$P$9,AC38,AP38))</f>
        <v>88.82999999999997</v>
      </c>
      <c r="D38" s="5">
        <f t="shared" si="3"/>
        <v>88.82999999999997</v>
      </c>
      <c r="E38" s="5">
        <f t="shared" si="3"/>
        <v>88.801129943502787</v>
      </c>
      <c r="F38" s="5">
        <f t="shared" si="3"/>
        <v>66.75310734463271</v>
      </c>
      <c r="G38" s="5">
        <f t="shared" si="3"/>
        <v>44.705084745762541</v>
      </c>
      <c r="H38" s="5">
        <f t="shared" si="3"/>
        <v>22.657062146892692</v>
      </c>
      <c r="I38" s="5">
        <f t="shared" si="3"/>
        <v>0.60903954802262761</v>
      </c>
      <c r="J38" s="5">
        <f t="shared" si="3"/>
        <v>0</v>
      </c>
      <c r="K38" s="5">
        <f t="shared" si="3"/>
        <v>0</v>
      </c>
      <c r="L38" s="5">
        <f t="shared" si="3"/>
        <v>0</v>
      </c>
      <c r="M38" s="26">
        <f t="shared" si="3"/>
        <v>0</v>
      </c>
      <c r="N38" s="2"/>
      <c r="O38" s="21">
        <f t="shared" ref="O38:O47" si="8">B38</f>
        <v>223</v>
      </c>
      <c r="P38" s="27">
        <f t="shared" si="4"/>
        <v>88.82999999999997</v>
      </c>
      <c r="Q38" s="28">
        <f t="shared" si="4"/>
        <v>88.82999999999997</v>
      </c>
      <c r="R38" s="28">
        <f t="shared" si="4"/>
        <v>88.801129943502787</v>
      </c>
      <c r="S38" s="28">
        <f t="shared" si="4"/>
        <v>66.75310734463271</v>
      </c>
      <c r="T38" s="28">
        <f t="shared" si="4"/>
        <v>44.705084745762541</v>
      </c>
      <c r="U38" s="28">
        <f t="shared" si="4"/>
        <v>22.657062146892692</v>
      </c>
      <c r="V38" s="28">
        <f t="shared" si="4"/>
        <v>0.60903954802262761</v>
      </c>
      <c r="W38" s="28">
        <f t="shared" si="4"/>
        <v>0</v>
      </c>
      <c r="X38" s="28">
        <f t="shared" si="4"/>
        <v>0</v>
      </c>
      <c r="Y38" s="28">
        <f t="shared" si="4"/>
        <v>0</v>
      </c>
      <c r="Z38" s="29">
        <f t="shared" si="4"/>
        <v>0</v>
      </c>
      <c r="AA38" s="3"/>
      <c r="AB38" s="21">
        <f t="shared" ref="AB38:AB47" si="9">B38</f>
        <v>223</v>
      </c>
      <c r="AC38" s="27">
        <f t="shared" si="5"/>
        <v>88.82999999999997</v>
      </c>
      <c r="AD38" s="28">
        <f t="shared" si="5"/>
        <v>88.82999999999997</v>
      </c>
      <c r="AE38" s="28">
        <f t="shared" si="5"/>
        <v>88.801129943502787</v>
      </c>
      <c r="AF38" s="28">
        <f t="shared" si="5"/>
        <v>66.75310734463271</v>
      </c>
      <c r="AG38" s="28">
        <f t="shared" si="5"/>
        <v>44.705084745762541</v>
      </c>
      <c r="AH38" s="28">
        <f t="shared" si="5"/>
        <v>22.657062146892692</v>
      </c>
      <c r="AI38" s="28">
        <f t="shared" si="5"/>
        <v>0.60903954802262761</v>
      </c>
      <c r="AJ38" s="28">
        <f t="shared" si="5"/>
        <v>0</v>
      </c>
      <c r="AK38" s="28">
        <f t="shared" si="5"/>
        <v>0</v>
      </c>
      <c r="AL38" s="28">
        <f t="shared" si="5"/>
        <v>0</v>
      </c>
      <c r="AM38" s="29">
        <f t="shared" si="5"/>
        <v>0</v>
      </c>
      <c r="AN38" s="3"/>
      <c r="AO38" s="21">
        <f t="shared" ref="AO38:AO47" si="10">B38</f>
        <v>223</v>
      </c>
      <c r="AP38" s="27">
        <f t="shared" si="6"/>
        <v>0</v>
      </c>
      <c r="AQ38" s="28">
        <f t="shared" si="6"/>
        <v>0</v>
      </c>
      <c r="AR38" s="28">
        <f t="shared" si="6"/>
        <v>0</v>
      </c>
      <c r="AS38" s="28">
        <f t="shared" si="6"/>
        <v>0</v>
      </c>
      <c r="AT38" s="28">
        <f t="shared" si="6"/>
        <v>0</v>
      </c>
      <c r="AU38" s="28">
        <f t="shared" si="6"/>
        <v>0</v>
      </c>
      <c r="AV38" s="28">
        <f t="shared" si="6"/>
        <v>0</v>
      </c>
      <c r="AW38" s="28">
        <f t="shared" si="6"/>
        <v>0</v>
      </c>
      <c r="AX38" s="28">
        <f t="shared" si="6"/>
        <v>0</v>
      </c>
      <c r="AY38" s="28">
        <f t="shared" si="6"/>
        <v>0</v>
      </c>
      <c r="AZ38" s="29">
        <f t="shared" si="6"/>
        <v>0</v>
      </c>
      <c r="BA38" s="2"/>
    </row>
    <row r="39" spans="1:53" x14ac:dyDescent="0.2">
      <c r="A39" s="2"/>
      <c r="B39" s="19">
        <f>B40+$C$32</f>
        <v>221</v>
      </c>
      <c r="C39" s="25">
        <f t="shared" si="7"/>
        <v>88.82999999999997</v>
      </c>
      <c r="D39" s="5">
        <f t="shared" si="3"/>
        <v>88.82999999999997</v>
      </c>
      <c r="E39" s="5">
        <f t="shared" si="3"/>
        <v>88.82999999999997</v>
      </c>
      <c r="F39" s="5">
        <f t="shared" si="3"/>
        <v>74.563841807909498</v>
      </c>
      <c r="G39" s="5">
        <f t="shared" si="3"/>
        <v>52.713559322033802</v>
      </c>
      <c r="H39" s="5">
        <f t="shared" si="3"/>
        <v>30.8632768361581</v>
      </c>
      <c r="I39" s="5">
        <f t="shared" si="3"/>
        <v>9.0129943502825185</v>
      </c>
      <c r="J39" s="5">
        <f t="shared" si="3"/>
        <v>0</v>
      </c>
      <c r="K39" s="5">
        <f t="shared" si="3"/>
        <v>0</v>
      </c>
      <c r="L39" s="5">
        <f t="shared" si="3"/>
        <v>0</v>
      </c>
      <c r="M39" s="26">
        <f t="shared" si="3"/>
        <v>0</v>
      </c>
      <c r="N39" s="2"/>
      <c r="O39" s="21">
        <f t="shared" si="8"/>
        <v>221</v>
      </c>
      <c r="P39" s="27">
        <f t="shared" si="4"/>
        <v>88.82999999999997</v>
      </c>
      <c r="Q39" s="28">
        <f t="shared" si="4"/>
        <v>88.82999999999997</v>
      </c>
      <c r="R39" s="28">
        <f t="shared" si="4"/>
        <v>88.82999999999997</v>
      </c>
      <c r="S39" s="28">
        <f t="shared" si="4"/>
        <v>74.563841807909498</v>
      </c>
      <c r="T39" s="28">
        <f t="shared" si="4"/>
        <v>52.713559322033802</v>
      </c>
      <c r="U39" s="28">
        <f t="shared" si="4"/>
        <v>30.8632768361581</v>
      </c>
      <c r="V39" s="28">
        <f t="shared" si="4"/>
        <v>9.0129943502825185</v>
      </c>
      <c r="W39" s="28">
        <f t="shared" si="4"/>
        <v>0</v>
      </c>
      <c r="X39" s="28">
        <f t="shared" si="4"/>
        <v>0</v>
      </c>
      <c r="Y39" s="28">
        <f t="shared" si="4"/>
        <v>0</v>
      </c>
      <c r="Z39" s="29">
        <f t="shared" si="4"/>
        <v>0</v>
      </c>
      <c r="AA39" s="3"/>
      <c r="AB39" s="21">
        <f t="shared" si="9"/>
        <v>221</v>
      </c>
      <c r="AC39" s="27">
        <f t="shared" si="5"/>
        <v>88.82999999999997</v>
      </c>
      <c r="AD39" s="28">
        <f t="shared" si="5"/>
        <v>88.82999999999997</v>
      </c>
      <c r="AE39" s="28">
        <f t="shared" si="5"/>
        <v>88.82999999999997</v>
      </c>
      <c r="AF39" s="28">
        <f t="shared" si="5"/>
        <v>74.563841807909498</v>
      </c>
      <c r="AG39" s="28">
        <f t="shared" si="5"/>
        <v>52.713559322033802</v>
      </c>
      <c r="AH39" s="28">
        <f t="shared" si="5"/>
        <v>30.8632768361581</v>
      </c>
      <c r="AI39" s="28">
        <f t="shared" si="5"/>
        <v>9.0129943502825185</v>
      </c>
      <c r="AJ39" s="28">
        <f t="shared" si="5"/>
        <v>0</v>
      </c>
      <c r="AK39" s="28">
        <f t="shared" si="5"/>
        <v>0</v>
      </c>
      <c r="AL39" s="28">
        <f t="shared" si="5"/>
        <v>0</v>
      </c>
      <c r="AM39" s="29">
        <f t="shared" si="5"/>
        <v>0</v>
      </c>
      <c r="AN39" s="3"/>
      <c r="AO39" s="21">
        <f t="shared" si="10"/>
        <v>221</v>
      </c>
      <c r="AP39" s="27">
        <f t="shared" si="6"/>
        <v>0</v>
      </c>
      <c r="AQ39" s="28">
        <f t="shared" si="6"/>
        <v>0</v>
      </c>
      <c r="AR39" s="28">
        <f t="shared" si="6"/>
        <v>0</v>
      </c>
      <c r="AS39" s="28">
        <f t="shared" si="6"/>
        <v>0</v>
      </c>
      <c r="AT39" s="28">
        <f t="shared" si="6"/>
        <v>0</v>
      </c>
      <c r="AU39" s="28">
        <f t="shared" si="6"/>
        <v>0</v>
      </c>
      <c r="AV39" s="28">
        <f t="shared" si="6"/>
        <v>0</v>
      </c>
      <c r="AW39" s="28">
        <f t="shared" si="6"/>
        <v>0</v>
      </c>
      <c r="AX39" s="28">
        <f t="shared" si="6"/>
        <v>0</v>
      </c>
      <c r="AY39" s="28">
        <f t="shared" si="6"/>
        <v>0</v>
      </c>
      <c r="AZ39" s="29">
        <f t="shared" si="6"/>
        <v>0</v>
      </c>
      <c r="BA39" s="2"/>
    </row>
    <row r="40" spans="1:53" x14ac:dyDescent="0.2">
      <c r="A40" s="2"/>
      <c r="B40" s="19">
        <f>B41+$C$32</f>
        <v>219</v>
      </c>
      <c r="C40" s="25">
        <f t="shared" si="7"/>
        <v>88.82999999999997</v>
      </c>
      <c r="D40" s="5">
        <f t="shared" si="3"/>
        <v>88.82999999999997</v>
      </c>
      <c r="E40" s="5">
        <f t="shared" si="3"/>
        <v>88.82999999999997</v>
      </c>
      <c r="F40" s="5">
        <f t="shared" si="3"/>
        <v>82.374576271186271</v>
      </c>
      <c r="G40" s="5">
        <f t="shared" si="3"/>
        <v>60.722033898304943</v>
      </c>
      <c r="H40" s="5">
        <f t="shared" si="3"/>
        <v>39.069491525423729</v>
      </c>
      <c r="I40" s="5">
        <f t="shared" si="3"/>
        <v>17.416949152542411</v>
      </c>
      <c r="J40" s="5">
        <f t="shared" si="3"/>
        <v>0</v>
      </c>
      <c r="K40" s="5">
        <f t="shared" si="3"/>
        <v>0</v>
      </c>
      <c r="L40" s="5">
        <f t="shared" si="3"/>
        <v>0</v>
      </c>
      <c r="M40" s="26">
        <f t="shared" si="3"/>
        <v>0</v>
      </c>
      <c r="N40" s="2"/>
      <c r="O40" s="21">
        <f t="shared" si="8"/>
        <v>219</v>
      </c>
      <c r="P40" s="27">
        <f t="shared" si="4"/>
        <v>88.82999999999997</v>
      </c>
      <c r="Q40" s="28">
        <f t="shared" si="4"/>
        <v>88.82999999999997</v>
      </c>
      <c r="R40" s="28">
        <f t="shared" si="4"/>
        <v>88.82999999999997</v>
      </c>
      <c r="S40" s="28">
        <f t="shared" si="4"/>
        <v>82.374576271186271</v>
      </c>
      <c r="T40" s="28">
        <f t="shared" si="4"/>
        <v>60.722033898304943</v>
      </c>
      <c r="U40" s="28">
        <f t="shared" si="4"/>
        <v>39.069491525423729</v>
      </c>
      <c r="V40" s="28">
        <f t="shared" si="4"/>
        <v>17.416949152542411</v>
      </c>
      <c r="W40" s="28">
        <f t="shared" si="4"/>
        <v>0</v>
      </c>
      <c r="X40" s="28">
        <f t="shared" si="4"/>
        <v>0</v>
      </c>
      <c r="Y40" s="28">
        <f t="shared" si="4"/>
        <v>0</v>
      </c>
      <c r="Z40" s="29">
        <f t="shared" si="4"/>
        <v>0</v>
      </c>
      <c r="AA40" s="3"/>
      <c r="AB40" s="21">
        <f t="shared" si="9"/>
        <v>219</v>
      </c>
      <c r="AC40" s="27">
        <f t="shared" si="5"/>
        <v>88.82999999999997</v>
      </c>
      <c r="AD40" s="28">
        <f t="shared" si="5"/>
        <v>88.82999999999997</v>
      </c>
      <c r="AE40" s="28">
        <f t="shared" si="5"/>
        <v>88.82999999999997</v>
      </c>
      <c r="AF40" s="28">
        <f t="shared" si="5"/>
        <v>82.374576271186271</v>
      </c>
      <c r="AG40" s="28">
        <f t="shared" si="5"/>
        <v>60.722033898304943</v>
      </c>
      <c r="AH40" s="28">
        <f t="shared" si="5"/>
        <v>39.069491525423729</v>
      </c>
      <c r="AI40" s="28">
        <f t="shared" si="5"/>
        <v>17.416949152542411</v>
      </c>
      <c r="AJ40" s="28">
        <f t="shared" si="5"/>
        <v>0</v>
      </c>
      <c r="AK40" s="28">
        <f t="shared" si="5"/>
        <v>0</v>
      </c>
      <c r="AL40" s="28">
        <f t="shared" si="5"/>
        <v>0</v>
      </c>
      <c r="AM40" s="29">
        <f t="shared" si="5"/>
        <v>0</v>
      </c>
      <c r="AN40" s="3"/>
      <c r="AO40" s="21">
        <f t="shared" si="10"/>
        <v>219</v>
      </c>
      <c r="AP40" s="27">
        <f t="shared" si="6"/>
        <v>0</v>
      </c>
      <c r="AQ40" s="28">
        <f t="shared" si="6"/>
        <v>0</v>
      </c>
      <c r="AR40" s="28">
        <f t="shared" si="6"/>
        <v>0</v>
      </c>
      <c r="AS40" s="28">
        <f t="shared" si="6"/>
        <v>0</v>
      </c>
      <c r="AT40" s="28">
        <f t="shared" si="6"/>
        <v>0</v>
      </c>
      <c r="AU40" s="28">
        <f t="shared" si="6"/>
        <v>0</v>
      </c>
      <c r="AV40" s="28">
        <f t="shared" si="6"/>
        <v>0</v>
      </c>
      <c r="AW40" s="28">
        <f t="shared" si="6"/>
        <v>0</v>
      </c>
      <c r="AX40" s="28">
        <f t="shared" si="6"/>
        <v>0</v>
      </c>
      <c r="AY40" s="28">
        <f t="shared" si="6"/>
        <v>0</v>
      </c>
      <c r="AZ40" s="29">
        <f t="shared" si="6"/>
        <v>0</v>
      </c>
      <c r="BA40" s="2"/>
    </row>
    <row r="41" spans="1:53" x14ac:dyDescent="0.2">
      <c r="A41" s="2"/>
      <c r="B41" s="19">
        <f>B42+$C$32</f>
        <v>217</v>
      </c>
      <c r="C41" s="25">
        <f t="shared" si="7"/>
        <v>88.82999999999997</v>
      </c>
      <c r="D41" s="5">
        <f t="shared" si="3"/>
        <v>88.82999999999997</v>
      </c>
      <c r="E41" s="5">
        <f t="shared" si="3"/>
        <v>88.82999999999997</v>
      </c>
      <c r="F41" s="5">
        <f t="shared" si="3"/>
        <v>88.82999999999997</v>
      </c>
      <c r="G41" s="5">
        <f t="shared" si="3"/>
        <v>68.730508474576212</v>
      </c>
      <c r="H41" s="5">
        <f t="shared" si="3"/>
        <v>47.275706214689251</v>
      </c>
      <c r="I41" s="5">
        <f t="shared" si="3"/>
        <v>25.820903954802301</v>
      </c>
      <c r="J41" s="5">
        <f t="shared" si="3"/>
        <v>4.3661016949153479</v>
      </c>
      <c r="K41" s="5">
        <f t="shared" si="3"/>
        <v>0</v>
      </c>
      <c r="L41" s="5">
        <f t="shared" si="3"/>
        <v>0</v>
      </c>
      <c r="M41" s="26">
        <f t="shared" si="3"/>
        <v>0</v>
      </c>
      <c r="N41" s="2"/>
      <c r="O41" s="21">
        <f t="shared" si="8"/>
        <v>217</v>
      </c>
      <c r="P41" s="27">
        <f t="shared" si="4"/>
        <v>88.82999999999997</v>
      </c>
      <c r="Q41" s="28">
        <f t="shared" si="4"/>
        <v>88.82999999999997</v>
      </c>
      <c r="R41" s="28">
        <f t="shared" si="4"/>
        <v>88.82999999999997</v>
      </c>
      <c r="S41" s="28">
        <f t="shared" si="4"/>
        <v>88.82999999999997</v>
      </c>
      <c r="T41" s="28">
        <f t="shared" si="4"/>
        <v>68.730508474576212</v>
      </c>
      <c r="U41" s="28">
        <f t="shared" si="4"/>
        <v>47.275706214689251</v>
      </c>
      <c r="V41" s="28">
        <f t="shared" si="4"/>
        <v>25.820903954802301</v>
      </c>
      <c r="W41" s="28">
        <f t="shared" si="4"/>
        <v>4.3661016949153479</v>
      </c>
      <c r="X41" s="28">
        <f t="shared" si="4"/>
        <v>0</v>
      </c>
      <c r="Y41" s="28">
        <f t="shared" si="4"/>
        <v>0</v>
      </c>
      <c r="Z41" s="29">
        <f t="shared" si="4"/>
        <v>0</v>
      </c>
      <c r="AA41" s="3"/>
      <c r="AB41" s="21">
        <f t="shared" si="9"/>
        <v>217</v>
      </c>
      <c r="AC41" s="27">
        <f t="shared" si="5"/>
        <v>88.82999999999997</v>
      </c>
      <c r="AD41" s="28">
        <f t="shared" si="5"/>
        <v>88.82999999999997</v>
      </c>
      <c r="AE41" s="28">
        <f t="shared" si="5"/>
        <v>88.82999999999997</v>
      </c>
      <c r="AF41" s="28">
        <f t="shared" si="5"/>
        <v>88.82999999999997</v>
      </c>
      <c r="AG41" s="28">
        <f t="shared" si="5"/>
        <v>68.730508474576212</v>
      </c>
      <c r="AH41" s="28">
        <f t="shared" si="5"/>
        <v>47.275706214689251</v>
      </c>
      <c r="AI41" s="28">
        <f t="shared" si="5"/>
        <v>25.820903954802301</v>
      </c>
      <c r="AJ41" s="28">
        <f t="shared" si="5"/>
        <v>4.3661016949153479</v>
      </c>
      <c r="AK41" s="28">
        <f t="shared" si="5"/>
        <v>0</v>
      </c>
      <c r="AL41" s="28">
        <f t="shared" si="5"/>
        <v>0</v>
      </c>
      <c r="AM41" s="29">
        <f t="shared" si="5"/>
        <v>0</v>
      </c>
      <c r="AN41" s="3"/>
      <c r="AO41" s="21">
        <f t="shared" si="10"/>
        <v>217</v>
      </c>
      <c r="AP41" s="27">
        <f t="shared" si="6"/>
        <v>0</v>
      </c>
      <c r="AQ41" s="28">
        <f t="shared" si="6"/>
        <v>0</v>
      </c>
      <c r="AR41" s="28">
        <f t="shared" si="6"/>
        <v>0</v>
      </c>
      <c r="AS41" s="28">
        <f t="shared" si="6"/>
        <v>0</v>
      </c>
      <c r="AT41" s="28">
        <f t="shared" si="6"/>
        <v>0</v>
      </c>
      <c r="AU41" s="28">
        <f t="shared" si="6"/>
        <v>0</v>
      </c>
      <c r="AV41" s="28">
        <f t="shared" si="6"/>
        <v>0</v>
      </c>
      <c r="AW41" s="28">
        <f t="shared" si="6"/>
        <v>0</v>
      </c>
      <c r="AX41" s="28">
        <f t="shared" si="6"/>
        <v>0</v>
      </c>
      <c r="AY41" s="28">
        <f t="shared" si="6"/>
        <v>0</v>
      </c>
      <c r="AZ41" s="29">
        <f t="shared" si="6"/>
        <v>0</v>
      </c>
      <c r="BA41" s="2"/>
    </row>
    <row r="42" spans="1:53" x14ac:dyDescent="0.2">
      <c r="A42" s="2"/>
      <c r="B42" s="30">
        <f>$C$21</f>
        <v>215</v>
      </c>
      <c r="C42" s="25">
        <f t="shared" si="7"/>
        <v>88.82999999999997</v>
      </c>
      <c r="D42" s="5">
        <f t="shared" si="3"/>
        <v>88.82999999999997</v>
      </c>
      <c r="E42" s="5">
        <f t="shared" si="3"/>
        <v>88.82999999999997</v>
      </c>
      <c r="F42" s="5">
        <f t="shared" si="3"/>
        <v>88.82999999999997</v>
      </c>
      <c r="G42" s="5">
        <f t="shared" si="3"/>
        <v>76.738983050847352</v>
      </c>
      <c r="H42" s="31">
        <f t="shared" si="3"/>
        <v>55.481920903954766</v>
      </c>
      <c r="I42" s="5">
        <f t="shared" si="3"/>
        <v>34.224858757062194</v>
      </c>
      <c r="J42" s="5">
        <f t="shared" si="3"/>
        <v>12.967796610169609</v>
      </c>
      <c r="K42" s="5">
        <f t="shared" si="3"/>
        <v>0</v>
      </c>
      <c r="L42" s="5">
        <f t="shared" si="3"/>
        <v>0</v>
      </c>
      <c r="M42" s="26">
        <f t="shared" si="3"/>
        <v>0</v>
      </c>
      <c r="N42" s="2"/>
      <c r="O42" s="32">
        <f t="shared" si="8"/>
        <v>215</v>
      </c>
      <c r="P42" s="27">
        <f t="shared" si="4"/>
        <v>88.82999999999997</v>
      </c>
      <c r="Q42" s="28">
        <f t="shared" si="4"/>
        <v>88.82999999999997</v>
      </c>
      <c r="R42" s="28">
        <f t="shared" si="4"/>
        <v>88.82999999999997</v>
      </c>
      <c r="S42" s="28">
        <f t="shared" si="4"/>
        <v>88.82999999999997</v>
      </c>
      <c r="T42" s="28">
        <f t="shared" si="4"/>
        <v>76.738983050847352</v>
      </c>
      <c r="U42" s="28">
        <f t="shared" si="4"/>
        <v>55.481920903954766</v>
      </c>
      <c r="V42" s="28">
        <f t="shared" si="4"/>
        <v>34.224858757062194</v>
      </c>
      <c r="W42" s="28">
        <f t="shared" si="4"/>
        <v>12.967796610169609</v>
      </c>
      <c r="X42" s="28">
        <f t="shared" si="4"/>
        <v>0</v>
      </c>
      <c r="Y42" s="28">
        <f t="shared" si="4"/>
        <v>0</v>
      </c>
      <c r="Z42" s="29">
        <f t="shared" si="4"/>
        <v>0</v>
      </c>
      <c r="AA42" s="3"/>
      <c r="AB42" s="32">
        <f t="shared" si="9"/>
        <v>215</v>
      </c>
      <c r="AC42" s="27">
        <f t="shared" si="5"/>
        <v>88.82999999999997</v>
      </c>
      <c r="AD42" s="28">
        <f t="shared" si="5"/>
        <v>88.82999999999997</v>
      </c>
      <c r="AE42" s="28">
        <f t="shared" si="5"/>
        <v>88.82999999999997</v>
      </c>
      <c r="AF42" s="28">
        <f t="shared" si="5"/>
        <v>88.82999999999997</v>
      </c>
      <c r="AG42" s="28">
        <f t="shared" si="5"/>
        <v>76.738983050847352</v>
      </c>
      <c r="AH42" s="28">
        <f t="shared" si="5"/>
        <v>55.481920903954766</v>
      </c>
      <c r="AI42" s="28">
        <f t="shared" si="5"/>
        <v>34.224858757062194</v>
      </c>
      <c r="AJ42" s="28">
        <f t="shared" si="5"/>
        <v>12.967796610169609</v>
      </c>
      <c r="AK42" s="28">
        <f t="shared" si="5"/>
        <v>0</v>
      </c>
      <c r="AL42" s="28">
        <f t="shared" si="5"/>
        <v>0</v>
      </c>
      <c r="AM42" s="29">
        <f t="shared" si="5"/>
        <v>0</v>
      </c>
      <c r="AN42" s="3"/>
      <c r="AO42" s="32">
        <f t="shared" si="10"/>
        <v>215</v>
      </c>
      <c r="AP42" s="27">
        <f t="shared" si="6"/>
        <v>0</v>
      </c>
      <c r="AQ42" s="28">
        <f t="shared" si="6"/>
        <v>0</v>
      </c>
      <c r="AR42" s="28">
        <f t="shared" si="6"/>
        <v>0</v>
      </c>
      <c r="AS42" s="28">
        <f t="shared" si="6"/>
        <v>0</v>
      </c>
      <c r="AT42" s="28">
        <f t="shared" si="6"/>
        <v>0</v>
      </c>
      <c r="AU42" s="28">
        <f t="shared" si="6"/>
        <v>0</v>
      </c>
      <c r="AV42" s="28">
        <f t="shared" si="6"/>
        <v>0</v>
      </c>
      <c r="AW42" s="28">
        <f t="shared" si="6"/>
        <v>0</v>
      </c>
      <c r="AX42" s="28">
        <f t="shared" si="6"/>
        <v>0</v>
      </c>
      <c r="AY42" s="28">
        <f t="shared" si="6"/>
        <v>0</v>
      </c>
      <c r="AZ42" s="29">
        <f t="shared" si="6"/>
        <v>0</v>
      </c>
      <c r="BA42" s="2"/>
    </row>
    <row r="43" spans="1:53" x14ac:dyDescent="0.2">
      <c r="A43" s="2"/>
      <c r="B43" s="33">
        <f>B42-$C$32</f>
        <v>213</v>
      </c>
      <c r="C43" s="25">
        <f t="shared" si="7"/>
        <v>88.82999999999997</v>
      </c>
      <c r="D43" s="5">
        <f t="shared" si="3"/>
        <v>88.82999999999997</v>
      </c>
      <c r="E43" s="5">
        <f t="shared" si="3"/>
        <v>88.82999999999997</v>
      </c>
      <c r="F43" s="5">
        <f t="shared" si="3"/>
        <v>88.82999999999997</v>
      </c>
      <c r="G43" s="5">
        <f t="shared" si="3"/>
        <v>84.747457627118493</v>
      </c>
      <c r="H43" s="5">
        <f t="shared" si="3"/>
        <v>63.688135593220295</v>
      </c>
      <c r="I43" s="5">
        <f t="shared" si="3"/>
        <v>42.628813559322083</v>
      </c>
      <c r="J43" s="5">
        <f t="shared" si="3"/>
        <v>21.569491525423761</v>
      </c>
      <c r="K43" s="5">
        <f t="shared" si="3"/>
        <v>0.51016949152566127</v>
      </c>
      <c r="L43" s="5">
        <f t="shared" si="3"/>
        <v>0</v>
      </c>
      <c r="M43" s="26">
        <f t="shared" si="3"/>
        <v>0</v>
      </c>
      <c r="N43" s="2"/>
      <c r="O43" s="34">
        <f t="shared" si="8"/>
        <v>213</v>
      </c>
      <c r="P43" s="27">
        <f t="shared" si="4"/>
        <v>88.82999999999997</v>
      </c>
      <c r="Q43" s="28">
        <f t="shared" si="4"/>
        <v>88.82999999999997</v>
      </c>
      <c r="R43" s="28">
        <f t="shared" si="4"/>
        <v>88.82999999999997</v>
      </c>
      <c r="S43" s="28">
        <f t="shared" si="4"/>
        <v>88.82999999999997</v>
      </c>
      <c r="T43" s="28">
        <f t="shared" si="4"/>
        <v>84.747457627118493</v>
      </c>
      <c r="U43" s="28">
        <f t="shared" si="4"/>
        <v>63.688135593220295</v>
      </c>
      <c r="V43" s="28">
        <f t="shared" si="4"/>
        <v>42.628813559322083</v>
      </c>
      <c r="W43" s="28">
        <f t="shared" si="4"/>
        <v>21.569491525423761</v>
      </c>
      <c r="X43" s="28">
        <f t="shared" si="4"/>
        <v>0.51016949152566127</v>
      </c>
      <c r="Y43" s="28">
        <f t="shared" si="4"/>
        <v>0</v>
      </c>
      <c r="Z43" s="29">
        <f t="shared" si="4"/>
        <v>0</v>
      </c>
      <c r="AA43" s="3"/>
      <c r="AB43" s="34">
        <f t="shared" si="9"/>
        <v>213</v>
      </c>
      <c r="AC43" s="27">
        <f t="shared" si="5"/>
        <v>88.82999999999997</v>
      </c>
      <c r="AD43" s="28">
        <f t="shared" si="5"/>
        <v>88.82999999999997</v>
      </c>
      <c r="AE43" s="28">
        <f t="shared" si="5"/>
        <v>88.82999999999997</v>
      </c>
      <c r="AF43" s="28">
        <f t="shared" si="5"/>
        <v>88.82999999999997</v>
      </c>
      <c r="AG43" s="28">
        <f t="shared" si="5"/>
        <v>84.747457627118493</v>
      </c>
      <c r="AH43" s="28">
        <f t="shared" si="5"/>
        <v>63.688135593220295</v>
      </c>
      <c r="AI43" s="28">
        <f t="shared" si="5"/>
        <v>42.628813559322083</v>
      </c>
      <c r="AJ43" s="28">
        <f t="shared" si="5"/>
        <v>21.569491525423761</v>
      </c>
      <c r="AK43" s="28">
        <f t="shared" si="5"/>
        <v>0.51016949152566127</v>
      </c>
      <c r="AL43" s="28">
        <f t="shared" si="5"/>
        <v>0</v>
      </c>
      <c r="AM43" s="29">
        <f t="shared" si="5"/>
        <v>0</v>
      </c>
      <c r="AN43" s="3"/>
      <c r="AO43" s="34">
        <f t="shared" si="10"/>
        <v>213</v>
      </c>
      <c r="AP43" s="27">
        <f t="shared" si="6"/>
        <v>0</v>
      </c>
      <c r="AQ43" s="28">
        <f t="shared" si="6"/>
        <v>0</v>
      </c>
      <c r="AR43" s="28">
        <f t="shared" si="6"/>
        <v>0</v>
      </c>
      <c r="AS43" s="28">
        <f t="shared" si="6"/>
        <v>0</v>
      </c>
      <c r="AT43" s="28">
        <f t="shared" si="6"/>
        <v>0</v>
      </c>
      <c r="AU43" s="28">
        <f t="shared" si="6"/>
        <v>0</v>
      </c>
      <c r="AV43" s="28">
        <f t="shared" si="6"/>
        <v>0</v>
      </c>
      <c r="AW43" s="28">
        <f t="shared" si="6"/>
        <v>0</v>
      </c>
      <c r="AX43" s="28">
        <f t="shared" si="6"/>
        <v>0</v>
      </c>
      <c r="AY43" s="28">
        <f t="shared" si="6"/>
        <v>0</v>
      </c>
      <c r="AZ43" s="29">
        <f t="shared" si="6"/>
        <v>0</v>
      </c>
      <c r="BA43" s="2"/>
    </row>
    <row r="44" spans="1:53" x14ac:dyDescent="0.2">
      <c r="A44" s="2"/>
      <c r="B44" s="33">
        <f>B43-$C$32</f>
        <v>211</v>
      </c>
      <c r="C44" s="25">
        <f t="shared" si="7"/>
        <v>88.82999999999997</v>
      </c>
      <c r="D44" s="5">
        <f t="shared" si="3"/>
        <v>88.82999999999997</v>
      </c>
      <c r="E44" s="5">
        <f t="shared" si="3"/>
        <v>88.82999999999997</v>
      </c>
      <c r="F44" s="5">
        <f t="shared" si="3"/>
        <v>88.82999999999997</v>
      </c>
      <c r="G44" s="5">
        <f t="shared" si="3"/>
        <v>88.82999999999997</v>
      </c>
      <c r="H44" s="5">
        <f t="shared" si="3"/>
        <v>71.894350282485817</v>
      </c>
      <c r="I44" s="5">
        <f t="shared" si="3"/>
        <v>51.032768361581972</v>
      </c>
      <c r="J44" s="5">
        <f t="shared" si="3"/>
        <v>30.171186440678134</v>
      </c>
      <c r="K44" s="5">
        <f t="shared" si="3"/>
        <v>9.3096045197741848</v>
      </c>
      <c r="L44" s="5">
        <f t="shared" si="3"/>
        <v>0</v>
      </c>
      <c r="M44" s="26">
        <f t="shared" si="3"/>
        <v>0</v>
      </c>
      <c r="N44" s="2"/>
      <c r="O44" s="34">
        <f t="shared" si="8"/>
        <v>211</v>
      </c>
      <c r="P44" s="27">
        <f t="shared" si="4"/>
        <v>88.82999999999997</v>
      </c>
      <c r="Q44" s="28">
        <f t="shared" si="4"/>
        <v>88.82999999999997</v>
      </c>
      <c r="R44" s="28">
        <f t="shared" si="4"/>
        <v>88.82999999999997</v>
      </c>
      <c r="S44" s="28">
        <f t="shared" si="4"/>
        <v>88.82999999999997</v>
      </c>
      <c r="T44" s="28">
        <f t="shared" si="4"/>
        <v>88.82999999999997</v>
      </c>
      <c r="U44" s="28">
        <f t="shared" si="4"/>
        <v>71.894350282485817</v>
      </c>
      <c r="V44" s="28">
        <f t="shared" si="4"/>
        <v>51.032768361581972</v>
      </c>
      <c r="W44" s="28">
        <f t="shared" si="4"/>
        <v>30.171186440678134</v>
      </c>
      <c r="X44" s="28">
        <f t="shared" si="4"/>
        <v>9.3096045197741848</v>
      </c>
      <c r="Y44" s="28">
        <f t="shared" si="4"/>
        <v>0</v>
      </c>
      <c r="Z44" s="29">
        <f t="shared" si="4"/>
        <v>0</v>
      </c>
      <c r="AA44" s="3"/>
      <c r="AB44" s="34">
        <f t="shared" si="9"/>
        <v>211</v>
      </c>
      <c r="AC44" s="27">
        <f t="shared" si="5"/>
        <v>88.82999999999997</v>
      </c>
      <c r="AD44" s="28">
        <f t="shared" si="5"/>
        <v>88.82999999999997</v>
      </c>
      <c r="AE44" s="28">
        <f t="shared" si="5"/>
        <v>88.82999999999997</v>
      </c>
      <c r="AF44" s="28">
        <f t="shared" si="5"/>
        <v>88.82999999999997</v>
      </c>
      <c r="AG44" s="28">
        <f t="shared" si="5"/>
        <v>88.82999999999997</v>
      </c>
      <c r="AH44" s="28">
        <f t="shared" si="5"/>
        <v>71.894350282485817</v>
      </c>
      <c r="AI44" s="28">
        <f t="shared" si="5"/>
        <v>51.032768361581972</v>
      </c>
      <c r="AJ44" s="28">
        <f t="shared" si="5"/>
        <v>30.171186440678134</v>
      </c>
      <c r="AK44" s="28">
        <f t="shared" si="5"/>
        <v>9.3096045197741848</v>
      </c>
      <c r="AL44" s="28">
        <f t="shared" si="5"/>
        <v>0</v>
      </c>
      <c r="AM44" s="29">
        <f t="shared" si="5"/>
        <v>0</v>
      </c>
      <c r="AN44" s="3"/>
      <c r="AO44" s="34">
        <f t="shared" si="10"/>
        <v>211</v>
      </c>
      <c r="AP44" s="27">
        <f t="shared" si="6"/>
        <v>0</v>
      </c>
      <c r="AQ44" s="28">
        <f t="shared" si="6"/>
        <v>0</v>
      </c>
      <c r="AR44" s="28">
        <f t="shared" si="6"/>
        <v>0</v>
      </c>
      <c r="AS44" s="28">
        <f t="shared" si="6"/>
        <v>0</v>
      </c>
      <c r="AT44" s="28">
        <f t="shared" si="6"/>
        <v>0</v>
      </c>
      <c r="AU44" s="28">
        <f t="shared" si="6"/>
        <v>0</v>
      </c>
      <c r="AV44" s="28">
        <f t="shared" si="6"/>
        <v>0</v>
      </c>
      <c r="AW44" s="28">
        <f t="shared" si="6"/>
        <v>0</v>
      </c>
      <c r="AX44" s="28">
        <f t="shared" si="6"/>
        <v>0</v>
      </c>
      <c r="AY44" s="28">
        <f t="shared" si="6"/>
        <v>0</v>
      </c>
      <c r="AZ44" s="29">
        <f t="shared" si="6"/>
        <v>0</v>
      </c>
      <c r="BA44" s="2"/>
    </row>
    <row r="45" spans="1:53" x14ac:dyDescent="0.2">
      <c r="A45" s="2"/>
      <c r="B45" s="33">
        <f>B44-$C$32</f>
        <v>209</v>
      </c>
      <c r="C45" s="25">
        <f t="shared" si="7"/>
        <v>88.82999999999997</v>
      </c>
      <c r="D45" s="5">
        <f t="shared" si="3"/>
        <v>88.82999999999997</v>
      </c>
      <c r="E45" s="5">
        <f t="shared" si="3"/>
        <v>88.82999999999997</v>
      </c>
      <c r="F45" s="5">
        <f t="shared" si="3"/>
        <v>88.82999999999997</v>
      </c>
      <c r="G45" s="5">
        <f t="shared" si="3"/>
        <v>88.82999999999997</v>
      </c>
      <c r="H45" s="5">
        <f t="shared" si="3"/>
        <v>80.100564971751439</v>
      </c>
      <c r="I45" s="5">
        <f t="shared" si="3"/>
        <v>59.436723163841869</v>
      </c>
      <c r="J45" s="5">
        <f t="shared" si="3"/>
        <v>38.772881355932284</v>
      </c>
      <c r="K45" s="5">
        <f t="shared" si="3"/>
        <v>18.109039548022817</v>
      </c>
      <c r="L45" s="5">
        <f t="shared" si="3"/>
        <v>0</v>
      </c>
      <c r="M45" s="26">
        <f t="shared" si="3"/>
        <v>0</v>
      </c>
      <c r="N45" s="2"/>
      <c r="O45" s="34">
        <f t="shared" si="8"/>
        <v>209</v>
      </c>
      <c r="P45" s="27">
        <f t="shared" si="4"/>
        <v>88.82999999999997</v>
      </c>
      <c r="Q45" s="28">
        <f t="shared" si="4"/>
        <v>88.82999999999997</v>
      </c>
      <c r="R45" s="28">
        <f t="shared" si="4"/>
        <v>88.82999999999997</v>
      </c>
      <c r="S45" s="28">
        <f t="shared" si="4"/>
        <v>88.82999999999997</v>
      </c>
      <c r="T45" s="28">
        <f t="shared" si="4"/>
        <v>88.82999999999997</v>
      </c>
      <c r="U45" s="28">
        <f t="shared" si="4"/>
        <v>80.100564971751439</v>
      </c>
      <c r="V45" s="28">
        <f t="shared" si="4"/>
        <v>59.436723163841869</v>
      </c>
      <c r="W45" s="28">
        <f t="shared" si="4"/>
        <v>38.772881355932284</v>
      </c>
      <c r="X45" s="28">
        <f t="shared" si="4"/>
        <v>18.109039548022817</v>
      </c>
      <c r="Y45" s="28">
        <f t="shared" si="4"/>
        <v>0</v>
      </c>
      <c r="Z45" s="29">
        <f t="shared" si="4"/>
        <v>0</v>
      </c>
      <c r="AA45" s="3"/>
      <c r="AB45" s="34">
        <f t="shared" si="9"/>
        <v>209</v>
      </c>
      <c r="AC45" s="27">
        <f t="shared" si="5"/>
        <v>88.82999999999997</v>
      </c>
      <c r="AD45" s="28">
        <f t="shared" si="5"/>
        <v>88.82999999999997</v>
      </c>
      <c r="AE45" s="28">
        <f t="shared" si="5"/>
        <v>88.82999999999997</v>
      </c>
      <c r="AF45" s="28">
        <f t="shared" si="5"/>
        <v>88.82999999999997</v>
      </c>
      <c r="AG45" s="28">
        <f t="shared" si="5"/>
        <v>88.82999999999997</v>
      </c>
      <c r="AH45" s="28">
        <f t="shared" si="5"/>
        <v>80.100564971751439</v>
      </c>
      <c r="AI45" s="28">
        <f t="shared" si="5"/>
        <v>59.436723163841869</v>
      </c>
      <c r="AJ45" s="28">
        <f t="shared" si="5"/>
        <v>38.772881355932284</v>
      </c>
      <c r="AK45" s="28">
        <f t="shared" si="5"/>
        <v>18.109039548022817</v>
      </c>
      <c r="AL45" s="28">
        <f t="shared" si="5"/>
        <v>0</v>
      </c>
      <c r="AM45" s="29">
        <f t="shared" si="5"/>
        <v>0</v>
      </c>
      <c r="AN45" s="3"/>
      <c r="AO45" s="34">
        <f t="shared" si="10"/>
        <v>209</v>
      </c>
      <c r="AP45" s="27">
        <f t="shared" si="6"/>
        <v>0</v>
      </c>
      <c r="AQ45" s="28">
        <f t="shared" si="6"/>
        <v>0</v>
      </c>
      <c r="AR45" s="28">
        <f t="shared" si="6"/>
        <v>0</v>
      </c>
      <c r="AS45" s="28">
        <f t="shared" si="6"/>
        <v>0</v>
      </c>
      <c r="AT45" s="28">
        <f t="shared" si="6"/>
        <v>0</v>
      </c>
      <c r="AU45" s="28">
        <f t="shared" si="6"/>
        <v>0</v>
      </c>
      <c r="AV45" s="28">
        <f t="shared" si="6"/>
        <v>0</v>
      </c>
      <c r="AW45" s="28">
        <f t="shared" si="6"/>
        <v>0</v>
      </c>
      <c r="AX45" s="28">
        <f t="shared" si="6"/>
        <v>0</v>
      </c>
      <c r="AY45" s="28">
        <f t="shared" si="6"/>
        <v>0</v>
      </c>
      <c r="AZ45" s="29">
        <f t="shared" si="6"/>
        <v>0</v>
      </c>
      <c r="BA45" s="2"/>
    </row>
    <row r="46" spans="1:53" x14ac:dyDescent="0.2">
      <c r="A46" s="2"/>
      <c r="B46" s="33">
        <f>B45-$C$32</f>
        <v>207</v>
      </c>
      <c r="C46" s="25">
        <f t="shared" si="7"/>
        <v>88.82999999999997</v>
      </c>
      <c r="D46" s="5">
        <f t="shared" si="3"/>
        <v>88.82999999999997</v>
      </c>
      <c r="E46" s="5">
        <f t="shared" si="3"/>
        <v>88.82999999999997</v>
      </c>
      <c r="F46" s="5">
        <f t="shared" si="3"/>
        <v>88.82999999999997</v>
      </c>
      <c r="G46" s="5">
        <f t="shared" si="3"/>
        <v>88.82999999999997</v>
      </c>
      <c r="H46" s="5">
        <f t="shared" si="3"/>
        <v>88.306779661016961</v>
      </c>
      <c r="I46" s="5">
        <f t="shared" si="3"/>
        <v>67.840677966101751</v>
      </c>
      <c r="J46" s="5">
        <f t="shared" si="3"/>
        <v>47.374576271186548</v>
      </c>
      <c r="K46" s="5">
        <f t="shared" si="3"/>
        <v>26.908474576271338</v>
      </c>
      <c r="L46" s="5">
        <f t="shared" si="3"/>
        <v>6.4423728813561336</v>
      </c>
      <c r="M46" s="26">
        <f t="shared" si="3"/>
        <v>0</v>
      </c>
      <c r="N46" s="2"/>
      <c r="O46" s="34">
        <f t="shared" si="8"/>
        <v>207</v>
      </c>
      <c r="P46" s="27">
        <f t="shared" si="4"/>
        <v>88.82999999999997</v>
      </c>
      <c r="Q46" s="28">
        <f t="shared" si="4"/>
        <v>88.82999999999997</v>
      </c>
      <c r="R46" s="28">
        <f t="shared" si="4"/>
        <v>88.82999999999997</v>
      </c>
      <c r="S46" s="28">
        <f t="shared" si="4"/>
        <v>88.82999999999997</v>
      </c>
      <c r="T46" s="28">
        <f t="shared" si="4"/>
        <v>88.82999999999997</v>
      </c>
      <c r="U46" s="28">
        <f t="shared" si="4"/>
        <v>88.306779661016961</v>
      </c>
      <c r="V46" s="28">
        <f t="shared" si="4"/>
        <v>67.840677966101751</v>
      </c>
      <c r="W46" s="28">
        <f t="shared" si="4"/>
        <v>47.374576271186548</v>
      </c>
      <c r="X46" s="28">
        <f t="shared" si="4"/>
        <v>26.908474576271338</v>
      </c>
      <c r="Y46" s="28">
        <f t="shared" si="4"/>
        <v>6.4423728813561336</v>
      </c>
      <c r="Z46" s="29">
        <f t="shared" si="4"/>
        <v>0</v>
      </c>
      <c r="AA46" s="3"/>
      <c r="AB46" s="34">
        <f t="shared" si="9"/>
        <v>207</v>
      </c>
      <c r="AC46" s="27">
        <f t="shared" si="5"/>
        <v>88.82999999999997</v>
      </c>
      <c r="AD46" s="28">
        <f t="shared" si="5"/>
        <v>88.82999999999997</v>
      </c>
      <c r="AE46" s="28">
        <f t="shared" si="5"/>
        <v>88.82999999999997</v>
      </c>
      <c r="AF46" s="28">
        <f t="shared" si="5"/>
        <v>88.82999999999997</v>
      </c>
      <c r="AG46" s="28">
        <f t="shared" si="5"/>
        <v>88.82999999999997</v>
      </c>
      <c r="AH46" s="28">
        <f t="shared" si="5"/>
        <v>88.306779661016961</v>
      </c>
      <c r="AI46" s="28">
        <f t="shared" si="5"/>
        <v>67.840677966101751</v>
      </c>
      <c r="AJ46" s="28">
        <f t="shared" si="5"/>
        <v>47.374576271186548</v>
      </c>
      <c r="AK46" s="28">
        <f t="shared" si="5"/>
        <v>26.908474576271338</v>
      </c>
      <c r="AL46" s="28">
        <f t="shared" si="5"/>
        <v>6.4423728813561336</v>
      </c>
      <c r="AM46" s="29">
        <f t="shared" si="5"/>
        <v>0</v>
      </c>
      <c r="AN46" s="3"/>
      <c r="AO46" s="34">
        <f t="shared" si="10"/>
        <v>207</v>
      </c>
      <c r="AP46" s="27">
        <f t="shared" si="6"/>
        <v>0</v>
      </c>
      <c r="AQ46" s="28">
        <f t="shared" si="6"/>
        <v>0</v>
      </c>
      <c r="AR46" s="28">
        <f t="shared" si="6"/>
        <v>0</v>
      </c>
      <c r="AS46" s="28">
        <f t="shared" si="6"/>
        <v>0</v>
      </c>
      <c r="AT46" s="28">
        <f t="shared" si="6"/>
        <v>0</v>
      </c>
      <c r="AU46" s="28">
        <f t="shared" si="6"/>
        <v>0</v>
      </c>
      <c r="AV46" s="28">
        <f t="shared" si="6"/>
        <v>0</v>
      </c>
      <c r="AW46" s="28">
        <f t="shared" si="6"/>
        <v>0</v>
      </c>
      <c r="AX46" s="28">
        <f t="shared" si="6"/>
        <v>0</v>
      </c>
      <c r="AY46" s="28">
        <f t="shared" si="6"/>
        <v>0</v>
      </c>
      <c r="AZ46" s="29">
        <f t="shared" si="6"/>
        <v>0</v>
      </c>
      <c r="BA46" s="2"/>
    </row>
    <row r="47" spans="1:53" x14ac:dyDescent="0.2">
      <c r="A47" s="2"/>
      <c r="B47" s="35">
        <f>B46-$C$32</f>
        <v>205</v>
      </c>
      <c r="C47" s="36">
        <f t="shared" si="7"/>
        <v>88.82999999999997</v>
      </c>
      <c r="D47" s="37">
        <f t="shared" si="3"/>
        <v>88.82999999999997</v>
      </c>
      <c r="E47" s="37">
        <f t="shared" si="3"/>
        <v>88.82999999999997</v>
      </c>
      <c r="F47" s="37">
        <f t="shared" si="3"/>
        <v>88.82999999999997</v>
      </c>
      <c r="G47" s="37">
        <f t="shared" si="3"/>
        <v>88.82999999999997</v>
      </c>
      <c r="H47" s="37">
        <f t="shared" si="3"/>
        <v>88.82999999999997</v>
      </c>
      <c r="I47" s="37">
        <f t="shared" si="3"/>
        <v>76.244632768361654</v>
      </c>
      <c r="J47" s="37">
        <f t="shared" si="3"/>
        <v>55.976271186440812</v>
      </c>
      <c r="K47" s="37">
        <f t="shared" si="3"/>
        <v>35.707909604519976</v>
      </c>
      <c r="L47" s="37">
        <f t="shared" si="3"/>
        <v>15.439548022599137</v>
      </c>
      <c r="M47" s="38">
        <f t="shared" si="3"/>
        <v>0</v>
      </c>
      <c r="N47" s="2"/>
      <c r="O47" s="39">
        <f t="shared" si="8"/>
        <v>205</v>
      </c>
      <c r="P47" s="40">
        <f t="shared" si="4"/>
        <v>88.82999999999997</v>
      </c>
      <c r="Q47" s="41">
        <f t="shared" si="4"/>
        <v>88.82999999999997</v>
      </c>
      <c r="R47" s="41">
        <f t="shared" si="4"/>
        <v>88.82999999999997</v>
      </c>
      <c r="S47" s="41">
        <f t="shared" si="4"/>
        <v>88.82999999999997</v>
      </c>
      <c r="T47" s="41">
        <f t="shared" si="4"/>
        <v>88.82999999999997</v>
      </c>
      <c r="U47" s="41">
        <f t="shared" si="4"/>
        <v>88.82999999999997</v>
      </c>
      <c r="V47" s="41">
        <f t="shared" si="4"/>
        <v>76.244632768361654</v>
      </c>
      <c r="W47" s="41">
        <f t="shared" si="4"/>
        <v>55.976271186440812</v>
      </c>
      <c r="X47" s="41">
        <f t="shared" si="4"/>
        <v>35.707909604519976</v>
      </c>
      <c r="Y47" s="41">
        <f t="shared" si="4"/>
        <v>15.439548022599137</v>
      </c>
      <c r="Z47" s="42">
        <f t="shared" si="4"/>
        <v>0</v>
      </c>
      <c r="AA47" s="3"/>
      <c r="AB47" s="39">
        <f t="shared" si="9"/>
        <v>205</v>
      </c>
      <c r="AC47" s="40">
        <f t="shared" si="5"/>
        <v>88.82999999999997</v>
      </c>
      <c r="AD47" s="41">
        <f t="shared" si="5"/>
        <v>88.82999999999997</v>
      </c>
      <c r="AE47" s="41">
        <f t="shared" si="5"/>
        <v>88.82999999999997</v>
      </c>
      <c r="AF47" s="41">
        <f t="shared" si="5"/>
        <v>88.82999999999997</v>
      </c>
      <c r="AG47" s="41">
        <f t="shared" si="5"/>
        <v>88.82999999999997</v>
      </c>
      <c r="AH47" s="41">
        <f t="shared" si="5"/>
        <v>88.82999999999997</v>
      </c>
      <c r="AI47" s="41">
        <f t="shared" si="5"/>
        <v>76.244632768361654</v>
      </c>
      <c r="AJ47" s="41">
        <f t="shared" si="5"/>
        <v>55.976271186440812</v>
      </c>
      <c r="AK47" s="41">
        <f t="shared" si="5"/>
        <v>35.707909604519976</v>
      </c>
      <c r="AL47" s="41">
        <f t="shared" si="5"/>
        <v>15.439548022599137</v>
      </c>
      <c r="AM47" s="42">
        <f t="shared" si="5"/>
        <v>0</v>
      </c>
      <c r="AN47" s="3"/>
      <c r="AO47" s="39">
        <f t="shared" si="10"/>
        <v>205</v>
      </c>
      <c r="AP47" s="40">
        <f t="shared" si="6"/>
        <v>0</v>
      </c>
      <c r="AQ47" s="41">
        <f t="shared" si="6"/>
        <v>0</v>
      </c>
      <c r="AR47" s="41">
        <f t="shared" si="6"/>
        <v>0</v>
      </c>
      <c r="AS47" s="41">
        <f t="shared" si="6"/>
        <v>0</v>
      </c>
      <c r="AT47" s="41">
        <f t="shared" si="6"/>
        <v>0</v>
      </c>
      <c r="AU47" s="41">
        <f t="shared" si="6"/>
        <v>0</v>
      </c>
      <c r="AV47" s="41">
        <f t="shared" si="6"/>
        <v>0</v>
      </c>
      <c r="AW47" s="41">
        <f t="shared" si="6"/>
        <v>0</v>
      </c>
      <c r="AX47" s="41">
        <f t="shared" si="6"/>
        <v>0</v>
      </c>
      <c r="AY47" s="41">
        <f t="shared" si="6"/>
        <v>0</v>
      </c>
      <c r="AZ47" s="42">
        <f t="shared" si="6"/>
        <v>0</v>
      </c>
      <c r="BA47" s="2"/>
    </row>
    <row r="48" spans="1:53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</row>
    <row r="49" spans="1:53" x14ac:dyDescent="0.2">
      <c r="A49" s="2"/>
      <c r="B49" s="2"/>
      <c r="C49" s="63" t="s">
        <v>27</v>
      </c>
      <c r="D49" s="64"/>
      <c r="E49" s="64"/>
      <c r="F49" s="64"/>
      <c r="G49" s="64"/>
      <c r="H49" s="64"/>
      <c r="I49" s="64"/>
      <c r="J49" s="64"/>
      <c r="K49" s="64"/>
      <c r="L49" s="64"/>
      <c r="M49" s="65"/>
      <c r="N49" s="2"/>
      <c r="O49" s="3"/>
      <c r="P49" s="66" t="s">
        <v>35</v>
      </c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3"/>
      <c r="AB49" s="3"/>
      <c r="AC49" s="66" t="s">
        <v>36</v>
      </c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3"/>
      <c r="AO49" s="3"/>
      <c r="AP49" s="66" t="s">
        <v>37</v>
      </c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2"/>
    </row>
    <row r="50" spans="1:53" x14ac:dyDescent="0.2">
      <c r="A50" s="2"/>
      <c r="B50" s="2"/>
      <c r="C50" s="63" t="s">
        <v>17</v>
      </c>
      <c r="D50" s="64"/>
      <c r="E50" s="64"/>
      <c r="F50" s="64"/>
      <c r="G50" s="64"/>
      <c r="H50" s="64"/>
      <c r="I50" s="64"/>
      <c r="J50" s="64"/>
      <c r="K50" s="64"/>
      <c r="L50" s="64"/>
      <c r="M50" s="65"/>
      <c r="N50" s="2"/>
      <c r="O50" s="3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3"/>
      <c r="AB50" s="3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3"/>
      <c r="AO50" s="3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2"/>
    </row>
    <row r="51" spans="1:53" x14ac:dyDescent="0.2">
      <c r="A51" s="2"/>
      <c r="B51" s="11" t="s">
        <v>26</v>
      </c>
      <c r="C51" s="12">
        <f>MAX(0,D51-$C$31)</f>
        <v>3.6500000000000004</v>
      </c>
      <c r="D51" s="12">
        <f>MAX(0,E51-$C$31)</f>
        <v>3.7500000000000004</v>
      </c>
      <c r="E51" s="12">
        <f>MAX(0,F51-$C$31)</f>
        <v>3.8500000000000005</v>
      </c>
      <c r="F51" s="12">
        <f>MAX(0,G51-$C$31)</f>
        <v>3.9500000000000006</v>
      </c>
      <c r="G51" s="12">
        <f>MAX(0,H51-$C$31)</f>
        <v>4.0500000000000007</v>
      </c>
      <c r="H51" s="13">
        <f>$C$22</f>
        <v>4.1500000000000004</v>
      </c>
      <c r="I51" s="12">
        <f>H51+$C$31</f>
        <v>4.25</v>
      </c>
      <c r="J51" s="12">
        <f>I51+$C$31</f>
        <v>4.3499999999999996</v>
      </c>
      <c r="K51" s="12">
        <f>J51+$C$31</f>
        <v>4.4499999999999993</v>
      </c>
      <c r="L51" s="12">
        <f>K51+$C$31</f>
        <v>4.5499999999999989</v>
      </c>
      <c r="M51" s="14">
        <f>L51+$C$31</f>
        <v>4.6499999999999986</v>
      </c>
      <c r="N51" s="2"/>
      <c r="O51" s="15"/>
      <c r="P51" s="16">
        <f>C51</f>
        <v>3.6500000000000004</v>
      </c>
      <c r="Q51" s="16">
        <f t="shared" ref="Q51:Z51" si="11">D51</f>
        <v>3.7500000000000004</v>
      </c>
      <c r="R51" s="16">
        <f t="shared" si="11"/>
        <v>3.8500000000000005</v>
      </c>
      <c r="S51" s="16">
        <f t="shared" si="11"/>
        <v>3.9500000000000006</v>
      </c>
      <c r="T51" s="16">
        <f t="shared" si="11"/>
        <v>4.0500000000000007</v>
      </c>
      <c r="U51" s="17">
        <f t="shared" si="11"/>
        <v>4.1500000000000004</v>
      </c>
      <c r="V51" s="16">
        <f t="shared" si="11"/>
        <v>4.25</v>
      </c>
      <c r="W51" s="16">
        <f t="shared" si="11"/>
        <v>4.3499999999999996</v>
      </c>
      <c r="X51" s="16">
        <f t="shared" si="11"/>
        <v>4.4499999999999993</v>
      </c>
      <c r="Y51" s="16">
        <f t="shared" si="11"/>
        <v>4.5499999999999989</v>
      </c>
      <c r="Z51" s="18">
        <f t="shared" si="11"/>
        <v>4.6499999999999986</v>
      </c>
      <c r="AA51" s="3"/>
      <c r="AB51" s="43"/>
      <c r="AC51" s="16">
        <f>C51</f>
        <v>3.6500000000000004</v>
      </c>
      <c r="AD51" s="16">
        <f t="shared" ref="AD51:AM51" si="12">D51</f>
        <v>3.7500000000000004</v>
      </c>
      <c r="AE51" s="16">
        <f t="shared" si="12"/>
        <v>3.8500000000000005</v>
      </c>
      <c r="AF51" s="16">
        <f t="shared" si="12"/>
        <v>3.9500000000000006</v>
      </c>
      <c r="AG51" s="16">
        <f t="shared" si="12"/>
        <v>4.0500000000000007</v>
      </c>
      <c r="AH51" s="17">
        <f t="shared" si="12"/>
        <v>4.1500000000000004</v>
      </c>
      <c r="AI51" s="16">
        <f t="shared" si="12"/>
        <v>4.25</v>
      </c>
      <c r="AJ51" s="16">
        <f t="shared" si="12"/>
        <v>4.3499999999999996</v>
      </c>
      <c r="AK51" s="16">
        <f t="shared" si="12"/>
        <v>4.4499999999999993</v>
      </c>
      <c r="AL51" s="16">
        <f t="shared" si="12"/>
        <v>4.5499999999999989</v>
      </c>
      <c r="AM51" s="18">
        <f t="shared" si="12"/>
        <v>4.6499999999999986</v>
      </c>
      <c r="AN51" s="3"/>
      <c r="AO51" s="43"/>
      <c r="AP51" s="16">
        <f>C51</f>
        <v>3.6500000000000004</v>
      </c>
      <c r="AQ51" s="16">
        <f t="shared" ref="AQ51:AZ51" si="13">D51</f>
        <v>3.7500000000000004</v>
      </c>
      <c r="AR51" s="16">
        <f t="shared" si="13"/>
        <v>3.8500000000000005</v>
      </c>
      <c r="AS51" s="16">
        <f t="shared" si="13"/>
        <v>3.9500000000000006</v>
      </c>
      <c r="AT51" s="16">
        <f t="shared" si="13"/>
        <v>4.0500000000000007</v>
      </c>
      <c r="AU51" s="17">
        <f t="shared" si="13"/>
        <v>4.1500000000000004</v>
      </c>
      <c r="AV51" s="16">
        <f t="shared" si="13"/>
        <v>4.25</v>
      </c>
      <c r="AW51" s="16">
        <f t="shared" si="13"/>
        <v>4.3499999999999996</v>
      </c>
      <c r="AX51" s="16">
        <f t="shared" si="13"/>
        <v>4.4499999999999993</v>
      </c>
      <c r="AY51" s="16">
        <f t="shared" si="13"/>
        <v>4.5499999999999989</v>
      </c>
      <c r="AZ51" s="18">
        <f t="shared" si="13"/>
        <v>4.6499999999999986</v>
      </c>
      <c r="BA51" s="2"/>
    </row>
    <row r="52" spans="1:53" x14ac:dyDescent="0.2">
      <c r="A52" s="2"/>
      <c r="B52" s="19">
        <f>B53+$C$32</f>
        <v>225</v>
      </c>
      <c r="C52" s="20">
        <f>IF($C$8=$P$8,P52,IF($C$8=$P$9,AC52,AP52))</f>
        <v>36.849661016949057</v>
      </c>
      <c r="D52" s="12">
        <f t="shared" ref="D52:M62" si="14">IF($C$8=$P$8,Q52,IF($C$8=$P$9,AD52,AQ52))</f>
        <v>14.603898305084728</v>
      </c>
      <c r="E52" s="12">
        <f t="shared" si="14"/>
        <v>0</v>
      </c>
      <c r="F52" s="12">
        <f t="shared" si="14"/>
        <v>0</v>
      </c>
      <c r="G52" s="12">
        <f t="shared" si="14"/>
        <v>0</v>
      </c>
      <c r="H52" s="12">
        <f t="shared" si="14"/>
        <v>0</v>
      </c>
      <c r="I52" s="12">
        <f t="shared" si="14"/>
        <v>0</v>
      </c>
      <c r="J52" s="12">
        <f t="shared" si="14"/>
        <v>0</v>
      </c>
      <c r="K52" s="12">
        <f t="shared" si="14"/>
        <v>0</v>
      </c>
      <c r="L52" s="12">
        <f t="shared" si="14"/>
        <v>0</v>
      </c>
      <c r="M52" s="14">
        <f t="shared" si="14"/>
        <v>0</v>
      </c>
      <c r="N52" s="2"/>
      <c r="O52" s="21">
        <f t="shared" ref="O52:O62" si="15">B52</f>
        <v>225</v>
      </c>
      <c r="P52" s="22">
        <f t="shared" ref="P52:Z62" si="16">IF(($O52*MIN(P$51,$C$11*2))/($C$17*MAX($C$11,MIN(P$51,$C$11*2)))&lt;0.86,MIN(1,(0.86-($O52*MIN(P$51,$C$11*2))/($C$17*MAX($C$11,MIN(P$51,$C$11*2))))/(0.86-$C$10)),0)*($C$9*MAX($C$11,MIN(P$51,$C$11*2))*(0.86-$C$10))</f>
        <v>36.849661016949057</v>
      </c>
      <c r="Q52" s="23">
        <f t="shared" si="16"/>
        <v>14.603898305084728</v>
      </c>
      <c r="R52" s="23">
        <f t="shared" si="16"/>
        <v>0</v>
      </c>
      <c r="S52" s="23">
        <f t="shared" si="16"/>
        <v>0</v>
      </c>
      <c r="T52" s="23">
        <f t="shared" si="16"/>
        <v>0</v>
      </c>
      <c r="U52" s="23">
        <f t="shared" si="16"/>
        <v>0</v>
      </c>
      <c r="V52" s="23">
        <f t="shared" si="16"/>
        <v>0</v>
      </c>
      <c r="W52" s="23">
        <f t="shared" si="16"/>
        <v>0</v>
      </c>
      <c r="X52" s="23">
        <f t="shared" si="16"/>
        <v>0</v>
      </c>
      <c r="Y52" s="23">
        <f t="shared" si="16"/>
        <v>0</v>
      </c>
      <c r="Z52" s="24">
        <f t="shared" si="16"/>
        <v>0</v>
      </c>
      <c r="AA52" s="3"/>
      <c r="AB52" s="21">
        <f t="shared" ref="AB52:AB62" si="17">B52</f>
        <v>225</v>
      </c>
      <c r="AC52" s="22">
        <f t="shared" ref="AC52:AM62" si="18">IF(($AB52*MIN(AC$51,$C$11*2))/($C$17*$C$11)&lt;0.86,MIN(1,(0.86-($AB52*MIN(AC$51,$C$11*2))/($C$17*$C$11))/(0.86-$C$10)),0)*($C$9*$C$11*(0.86-$C$10))</f>
        <v>36.849661016949057</v>
      </c>
      <c r="AD52" s="23">
        <f t="shared" si="18"/>
        <v>14.603898305084728</v>
      </c>
      <c r="AE52" s="23">
        <f t="shared" si="18"/>
        <v>0</v>
      </c>
      <c r="AF52" s="23">
        <f t="shared" si="18"/>
        <v>0</v>
      </c>
      <c r="AG52" s="23">
        <f t="shared" si="18"/>
        <v>0</v>
      </c>
      <c r="AH52" s="23">
        <f t="shared" si="18"/>
        <v>0</v>
      </c>
      <c r="AI52" s="23">
        <f t="shared" si="18"/>
        <v>0</v>
      </c>
      <c r="AJ52" s="23">
        <f t="shared" si="18"/>
        <v>0</v>
      </c>
      <c r="AK52" s="23">
        <f t="shared" si="18"/>
        <v>0</v>
      </c>
      <c r="AL52" s="23">
        <f t="shared" si="18"/>
        <v>0</v>
      </c>
      <c r="AM52" s="24">
        <f t="shared" si="18"/>
        <v>0</v>
      </c>
      <c r="AN52" s="3"/>
      <c r="AO52" s="21">
        <f t="shared" ref="AO52:AO62" si="19">B52</f>
        <v>225</v>
      </c>
      <c r="AP52" s="22">
        <f t="shared" ref="AP52:AZ62" si="20">IF(($AO52*$C$11)/($C$17*$C$11)&lt;0.86,MIN(1,(0.86-($AO52*$C$11)/($C$17*$C$11))/(0.86-$C$10)),0)*($C$9*$C$11*(0.86-$C$10))</f>
        <v>0</v>
      </c>
      <c r="AQ52" s="23">
        <f t="shared" si="20"/>
        <v>0</v>
      </c>
      <c r="AR52" s="23">
        <f t="shared" si="20"/>
        <v>0</v>
      </c>
      <c r="AS52" s="23">
        <f t="shared" si="20"/>
        <v>0</v>
      </c>
      <c r="AT52" s="23">
        <f t="shared" si="20"/>
        <v>0</v>
      </c>
      <c r="AU52" s="23">
        <f t="shared" si="20"/>
        <v>0</v>
      </c>
      <c r="AV52" s="23">
        <f t="shared" si="20"/>
        <v>0</v>
      </c>
      <c r="AW52" s="23">
        <f t="shared" si="20"/>
        <v>0</v>
      </c>
      <c r="AX52" s="23">
        <f t="shared" si="20"/>
        <v>0</v>
      </c>
      <c r="AY52" s="23">
        <f t="shared" si="20"/>
        <v>0</v>
      </c>
      <c r="AZ52" s="24">
        <f t="shared" si="20"/>
        <v>0</v>
      </c>
      <c r="BA52" s="2"/>
    </row>
    <row r="53" spans="1:53" x14ac:dyDescent="0.2">
      <c r="A53" s="2"/>
      <c r="B53" s="19">
        <f>B54+$C$32</f>
        <v>223</v>
      </c>
      <c r="C53" s="25">
        <f t="shared" ref="C53:C62" si="21">IF($C$8=$P$8,P53,IF($C$8=$P$9,AC53,AP53))</f>
        <v>44.067175141242934</v>
      </c>
      <c r="D53" s="5">
        <f t="shared" si="14"/>
        <v>22.019152542372876</v>
      </c>
      <c r="E53" s="5">
        <f t="shared" si="14"/>
        <v>0</v>
      </c>
      <c r="F53" s="5">
        <f t="shared" si="14"/>
        <v>0</v>
      </c>
      <c r="G53" s="5">
        <f t="shared" si="14"/>
        <v>0</v>
      </c>
      <c r="H53" s="5">
        <f t="shared" si="14"/>
        <v>0</v>
      </c>
      <c r="I53" s="5">
        <f t="shared" si="14"/>
        <v>0</v>
      </c>
      <c r="J53" s="5">
        <f t="shared" si="14"/>
        <v>0</v>
      </c>
      <c r="K53" s="5">
        <f t="shared" si="14"/>
        <v>0</v>
      </c>
      <c r="L53" s="5">
        <f t="shared" si="14"/>
        <v>0</v>
      </c>
      <c r="M53" s="26">
        <f t="shared" si="14"/>
        <v>0</v>
      </c>
      <c r="N53" s="2"/>
      <c r="O53" s="21">
        <f t="shared" si="15"/>
        <v>223</v>
      </c>
      <c r="P53" s="27">
        <f t="shared" si="16"/>
        <v>44.067175141242934</v>
      </c>
      <c r="Q53" s="28">
        <f t="shared" si="16"/>
        <v>22.019152542372876</v>
      </c>
      <c r="R53" s="28">
        <f t="shared" si="16"/>
        <v>0</v>
      </c>
      <c r="S53" s="28">
        <f t="shared" si="16"/>
        <v>0</v>
      </c>
      <c r="T53" s="28">
        <f t="shared" si="16"/>
        <v>0</v>
      </c>
      <c r="U53" s="28">
        <f t="shared" si="16"/>
        <v>0</v>
      </c>
      <c r="V53" s="28">
        <f t="shared" si="16"/>
        <v>0</v>
      </c>
      <c r="W53" s="28">
        <f t="shared" si="16"/>
        <v>0</v>
      </c>
      <c r="X53" s="28">
        <f t="shared" si="16"/>
        <v>0</v>
      </c>
      <c r="Y53" s="28">
        <f t="shared" si="16"/>
        <v>0</v>
      </c>
      <c r="Z53" s="29">
        <f t="shared" si="16"/>
        <v>0</v>
      </c>
      <c r="AA53" s="3"/>
      <c r="AB53" s="21">
        <f t="shared" si="17"/>
        <v>223</v>
      </c>
      <c r="AC53" s="27">
        <f t="shared" si="18"/>
        <v>44.067175141242934</v>
      </c>
      <c r="AD53" s="28">
        <f t="shared" si="18"/>
        <v>22.019152542372876</v>
      </c>
      <c r="AE53" s="28">
        <f t="shared" si="18"/>
        <v>0</v>
      </c>
      <c r="AF53" s="28">
        <f t="shared" si="18"/>
        <v>0</v>
      </c>
      <c r="AG53" s="28">
        <f t="shared" si="18"/>
        <v>0</v>
      </c>
      <c r="AH53" s="28">
        <f t="shared" si="18"/>
        <v>0</v>
      </c>
      <c r="AI53" s="28">
        <f t="shared" si="18"/>
        <v>0</v>
      </c>
      <c r="AJ53" s="28">
        <f t="shared" si="18"/>
        <v>0</v>
      </c>
      <c r="AK53" s="28">
        <f t="shared" si="18"/>
        <v>0</v>
      </c>
      <c r="AL53" s="28">
        <f t="shared" si="18"/>
        <v>0</v>
      </c>
      <c r="AM53" s="29">
        <f t="shared" si="18"/>
        <v>0</v>
      </c>
      <c r="AN53" s="3"/>
      <c r="AO53" s="21">
        <f t="shared" si="19"/>
        <v>223</v>
      </c>
      <c r="AP53" s="27">
        <f t="shared" si="20"/>
        <v>0</v>
      </c>
      <c r="AQ53" s="28">
        <f t="shared" si="20"/>
        <v>0</v>
      </c>
      <c r="AR53" s="28">
        <f t="shared" si="20"/>
        <v>0</v>
      </c>
      <c r="AS53" s="28">
        <f t="shared" si="20"/>
        <v>0</v>
      </c>
      <c r="AT53" s="28">
        <f t="shared" si="20"/>
        <v>0</v>
      </c>
      <c r="AU53" s="28">
        <f t="shared" si="20"/>
        <v>0</v>
      </c>
      <c r="AV53" s="28">
        <f t="shared" si="20"/>
        <v>0</v>
      </c>
      <c r="AW53" s="28">
        <f t="shared" si="20"/>
        <v>0</v>
      </c>
      <c r="AX53" s="28">
        <f t="shared" si="20"/>
        <v>0</v>
      </c>
      <c r="AY53" s="28">
        <f t="shared" si="20"/>
        <v>0</v>
      </c>
      <c r="AZ53" s="29">
        <f t="shared" si="20"/>
        <v>0</v>
      </c>
      <c r="BA53" s="2"/>
    </row>
    <row r="54" spans="1:53" x14ac:dyDescent="0.2">
      <c r="A54" s="2"/>
      <c r="B54" s="19">
        <f>B55+$C$32</f>
        <v>221</v>
      </c>
      <c r="C54" s="25">
        <f t="shared" si="21"/>
        <v>51.284689265536713</v>
      </c>
      <c r="D54" s="5">
        <f t="shared" si="14"/>
        <v>29.434406779660907</v>
      </c>
      <c r="E54" s="5">
        <f t="shared" si="14"/>
        <v>7.5841242937852158</v>
      </c>
      <c r="F54" s="5">
        <f t="shared" si="14"/>
        <v>0</v>
      </c>
      <c r="G54" s="5">
        <f t="shared" si="14"/>
        <v>0</v>
      </c>
      <c r="H54" s="5">
        <f t="shared" si="14"/>
        <v>0</v>
      </c>
      <c r="I54" s="5">
        <f t="shared" si="14"/>
        <v>0</v>
      </c>
      <c r="J54" s="5">
        <f t="shared" si="14"/>
        <v>0</v>
      </c>
      <c r="K54" s="5">
        <f t="shared" si="14"/>
        <v>0</v>
      </c>
      <c r="L54" s="5">
        <f t="shared" si="14"/>
        <v>0</v>
      </c>
      <c r="M54" s="26">
        <f t="shared" si="14"/>
        <v>0</v>
      </c>
      <c r="N54" s="2"/>
      <c r="O54" s="21">
        <f t="shared" si="15"/>
        <v>221</v>
      </c>
      <c r="P54" s="27">
        <f t="shared" si="16"/>
        <v>51.284689265536713</v>
      </c>
      <c r="Q54" s="28">
        <f t="shared" si="16"/>
        <v>29.434406779660907</v>
      </c>
      <c r="R54" s="28">
        <f t="shared" si="16"/>
        <v>7.5841242937852158</v>
      </c>
      <c r="S54" s="28">
        <f t="shared" si="16"/>
        <v>0</v>
      </c>
      <c r="T54" s="28">
        <f t="shared" si="16"/>
        <v>0</v>
      </c>
      <c r="U54" s="28">
        <f t="shared" si="16"/>
        <v>0</v>
      </c>
      <c r="V54" s="28">
        <f t="shared" si="16"/>
        <v>0</v>
      </c>
      <c r="W54" s="28">
        <f t="shared" si="16"/>
        <v>0</v>
      </c>
      <c r="X54" s="28">
        <f t="shared" si="16"/>
        <v>0</v>
      </c>
      <c r="Y54" s="28">
        <f t="shared" si="16"/>
        <v>0</v>
      </c>
      <c r="Z54" s="29">
        <f t="shared" si="16"/>
        <v>0</v>
      </c>
      <c r="AA54" s="3"/>
      <c r="AB54" s="21">
        <f t="shared" si="17"/>
        <v>221</v>
      </c>
      <c r="AC54" s="27">
        <f t="shared" si="18"/>
        <v>51.284689265536713</v>
      </c>
      <c r="AD54" s="28">
        <f t="shared" si="18"/>
        <v>29.434406779660907</v>
      </c>
      <c r="AE54" s="28">
        <f t="shared" si="18"/>
        <v>7.5841242937852158</v>
      </c>
      <c r="AF54" s="28">
        <f t="shared" si="18"/>
        <v>0</v>
      </c>
      <c r="AG54" s="28">
        <f t="shared" si="18"/>
        <v>0</v>
      </c>
      <c r="AH54" s="28">
        <f t="shared" si="18"/>
        <v>0</v>
      </c>
      <c r="AI54" s="28">
        <f t="shared" si="18"/>
        <v>0</v>
      </c>
      <c r="AJ54" s="28">
        <f t="shared" si="18"/>
        <v>0</v>
      </c>
      <c r="AK54" s="28">
        <f t="shared" si="18"/>
        <v>0</v>
      </c>
      <c r="AL54" s="28">
        <f t="shared" si="18"/>
        <v>0</v>
      </c>
      <c r="AM54" s="29">
        <f t="shared" si="18"/>
        <v>0</v>
      </c>
      <c r="AN54" s="3"/>
      <c r="AO54" s="21">
        <f t="shared" si="19"/>
        <v>221</v>
      </c>
      <c r="AP54" s="27">
        <f t="shared" si="20"/>
        <v>0</v>
      </c>
      <c r="AQ54" s="28">
        <f t="shared" si="20"/>
        <v>0</v>
      </c>
      <c r="AR54" s="28">
        <f t="shared" si="20"/>
        <v>0</v>
      </c>
      <c r="AS54" s="28">
        <f t="shared" si="20"/>
        <v>0</v>
      </c>
      <c r="AT54" s="28">
        <f t="shared" si="20"/>
        <v>0</v>
      </c>
      <c r="AU54" s="28">
        <f t="shared" si="20"/>
        <v>0</v>
      </c>
      <c r="AV54" s="28">
        <f t="shared" si="20"/>
        <v>0</v>
      </c>
      <c r="AW54" s="28">
        <f t="shared" si="20"/>
        <v>0</v>
      </c>
      <c r="AX54" s="28">
        <f t="shared" si="20"/>
        <v>0</v>
      </c>
      <c r="AY54" s="28">
        <f t="shared" si="20"/>
        <v>0</v>
      </c>
      <c r="AZ54" s="29">
        <f t="shared" si="20"/>
        <v>0</v>
      </c>
      <c r="BA54" s="2"/>
    </row>
    <row r="55" spans="1:53" x14ac:dyDescent="0.2">
      <c r="A55" s="2"/>
      <c r="B55" s="19">
        <f>B56+$C$32</f>
        <v>219</v>
      </c>
      <c r="C55" s="25">
        <f t="shared" si="21"/>
        <v>58.502203389830491</v>
      </c>
      <c r="D55" s="5">
        <f t="shared" si="14"/>
        <v>36.849661016949057</v>
      </c>
      <c r="E55" s="5">
        <f t="shared" si="14"/>
        <v>15.197118644067732</v>
      </c>
      <c r="F55" s="5">
        <f t="shared" si="14"/>
        <v>0</v>
      </c>
      <c r="G55" s="5">
        <f t="shared" si="14"/>
        <v>0</v>
      </c>
      <c r="H55" s="5">
        <f t="shared" si="14"/>
        <v>0</v>
      </c>
      <c r="I55" s="5">
        <f t="shared" si="14"/>
        <v>0</v>
      </c>
      <c r="J55" s="5">
        <f t="shared" si="14"/>
        <v>0</v>
      </c>
      <c r="K55" s="5">
        <f t="shared" si="14"/>
        <v>0</v>
      </c>
      <c r="L55" s="5">
        <f t="shared" si="14"/>
        <v>0</v>
      </c>
      <c r="M55" s="26">
        <f t="shared" si="14"/>
        <v>0</v>
      </c>
      <c r="N55" s="2"/>
      <c r="O55" s="21">
        <f t="shared" si="15"/>
        <v>219</v>
      </c>
      <c r="P55" s="27">
        <f t="shared" si="16"/>
        <v>58.502203389830491</v>
      </c>
      <c r="Q55" s="28">
        <f t="shared" si="16"/>
        <v>36.849661016949057</v>
      </c>
      <c r="R55" s="28">
        <f t="shared" si="16"/>
        <v>15.197118644067732</v>
      </c>
      <c r="S55" s="28">
        <f t="shared" si="16"/>
        <v>0</v>
      </c>
      <c r="T55" s="28">
        <f t="shared" si="16"/>
        <v>0</v>
      </c>
      <c r="U55" s="28">
        <f t="shared" si="16"/>
        <v>0</v>
      </c>
      <c r="V55" s="28">
        <f t="shared" si="16"/>
        <v>0</v>
      </c>
      <c r="W55" s="28">
        <f t="shared" si="16"/>
        <v>0</v>
      </c>
      <c r="X55" s="28">
        <f t="shared" si="16"/>
        <v>0</v>
      </c>
      <c r="Y55" s="28">
        <f t="shared" si="16"/>
        <v>0</v>
      </c>
      <c r="Z55" s="29">
        <f t="shared" si="16"/>
        <v>0</v>
      </c>
      <c r="AA55" s="3"/>
      <c r="AB55" s="21">
        <f t="shared" si="17"/>
        <v>219</v>
      </c>
      <c r="AC55" s="27">
        <f t="shared" si="18"/>
        <v>58.502203389830491</v>
      </c>
      <c r="AD55" s="28">
        <f t="shared" si="18"/>
        <v>36.849661016949057</v>
      </c>
      <c r="AE55" s="28">
        <f t="shared" si="18"/>
        <v>15.197118644067732</v>
      </c>
      <c r="AF55" s="28">
        <f t="shared" si="18"/>
        <v>0</v>
      </c>
      <c r="AG55" s="28">
        <f t="shared" si="18"/>
        <v>0</v>
      </c>
      <c r="AH55" s="28">
        <f t="shared" si="18"/>
        <v>0</v>
      </c>
      <c r="AI55" s="28">
        <f t="shared" si="18"/>
        <v>0</v>
      </c>
      <c r="AJ55" s="28">
        <f t="shared" si="18"/>
        <v>0</v>
      </c>
      <c r="AK55" s="28">
        <f t="shared" si="18"/>
        <v>0</v>
      </c>
      <c r="AL55" s="28">
        <f t="shared" si="18"/>
        <v>0</v>
      </c>
      <c r="AM55" s="29">
        <f t="shared" si="18"/>
        <v>0</v>
      </c>
      <c r="AN55" s="3"/>
      <c r="AO55" s="21">
        <f t="shared" si="19"/>
        <v>219</v>
      </c>
      <c r="AP55" s="27">
        <f t="shared" si="20"/>
        <v>0</v>
      </c>
      <c r="AQ55" s="28">
        <f t="shared" si="20"/>
        <v>0</v>
      </c>
      <c r="AR55" s="28">
        <f t="shared" si="20"/>
        <v>0</v>
      </c>
      <c r="AS55" s="28">
        <f t="shared" si="20"/>
        <v>0</v>
      </c>
      <c r="AT55" s="28">
        <f t="shared" si="20"/>
        <v>0</v>
      </c>
      <c r="AU55" s="28">
        <f t="shared" si="20"/>
        <v>0</v>
      </c>
      <c r="AV55" s="28">
        <f t="shared" si="20"/>
        <v>0</v>
      </c>
      <c r="AW55" s="28">
        <f t="shared" si="20"/>
        <v>0</v>
      </c>
      <c r="AX55" s="28">
        <f t="shared" si="20"/>
        <v>0</v>
      </c>
      <c r="AY55" s="28">
        <f t="shared" si="20"/>
        <v>0</v>
      </c>
      <c r="AZ55" s="29">
        <f t="shared" si="20"/>
        <v>0</v>
      </c>
      <c r="BA55" s="2"/>
    </row>
    <row r="56" spans="1:53" x14ac:dyDescent="0.2">
      <c r="A56" s="2"/>
      <c r="B56" s="19">
        <f>B57+$C$32</f>
        <v>217</v>
      </c>
      <c r="C56" s="25">
        <f t="shared" si="21"/>
        <v>59.219999999999942</v>
      </c>
      <c r="D56" s="5">
        <f t="shared" si="14"/>
        <v>44.264915254237195</v>
      </c>
      <c r="E56" s="5">
        <f t="shared" si="14"/>
        <v>22.810112994350138</v>
      </c>
      <c r="F56" s="5">
        <f t="shared" si="14"/>
        <v>1.3553107344632964</v>
      </c>
      <c r="G56" s="5">
        <f t="shared" si="14"/>
        <v>0</v>
      </c>
      <c r="H56" s="5">
        <f t="shared" si="14"/>
        <v>0</v>
      </c>
      <c r="I56" s="5">
        <f t="shared" si="14"/>
        <v>0</v>
      </c>
      <c r="J56" s="5">
        <f t="shared" si="14"/>
        <v>0</v>
      </c>
      <c r="K56" s="5">
        <f t="shared" si="14"/>
        <v>0</v>
      </c>
      <c r="L56" s="5">
        <f t="shared" si="14"/>
        <v>0</v>
      </c>
      <c r="M56" s="26">
        <f t="shared" si="14"/>
        <v>0</v>
      </c>
      <c r="N56" s="2"/>
      <c r="O56" s="21">
        <f t="shared" si="15"/>
        <v>217</v>
      </c>
      <c r="P56" s="27">
        <f t="shared" si="16"/>
        <v>59.219999999999942</v>
      </c>
      <c r="Q56" s="28">
        <f t="shared" si="16"/>
        <v>44.264915254237195</v>
      </c>
      <c r="R56" s="28">
        <f t="shared" si="16"/>
        <v>22.810112994350138</v>
      </c>
      <c r="S56" s="28">
        <f t="shared" si="16"/>
        <v>1.3553107344632964</v>
      </c>
      <c r="T56" s="28">
        <f t="shared" si="16"/>
        <v>0</v>
      </c>
      <c r="U56" s="28">
        <f t="shared" si="16"/>
        <v>0</v>
      </c>
      <c r="V56" s="28">
        <f t="shared" si="16"/>
        <v>0</v>
      </c>
      <c r="W56" s="28">
        <f t="shared" si="16"/>
        <v>0</v>
      </c>
      <c r="X56" s="28">
        <f t="shared" si="16"/>
        <v>0</v>
      </c>
      <c r="Y56" s="28">
        <f t="shared" si="16"/>
        <v>0</v>
      </c>
      <c r="Z56" s="29">
        <f t="shared" si="16"/>
        <v>0</v>
      </c>
      <c r="AA56" s="3"/>
      <c r="AB56" s="21">
        <f t="shared" si="17"/>
        <v>217</v>
      </c>
      <c r="AC56" s="27">
        <f t="shared" si="18"/>
        <v>59.219999999999942</v>
      </c>
      <c r="AD56" s="28">
        <f t="shared" si="18"/>
        <v>44.264915254237195</v>
      </c>
      <c r="AE56" s="28">
        <f t="shared" si="18"/>
        <v>22.810112994350138</v>
      </c>
      <c r="AF56" s="28">
        <f t="shared" si="18"/>
        <v>1.3553107344632964</v>
      </c>
      <c r="AG56" s="28">
        <f t="shared" si="18"/>
        <v>0</v>
      </c>
      <c r="AH56" s="28">
        <f t="shared" si="18"/>
        <v>0</v>
      </c>
      <c r="AI56" s="28">
        <f t="shared" si="18"/>
        <v>0</v>
      </c>
      <c r="AJ56" s="28">
        <f t="shared" si="18"/>
        <v>0</v>
      </c>
      <c r="AK56" s="28">
        <f t="shared" si="18"/>
        <v>0</v>
      </c>
      <c r="AL56" s="28">
        <f t="shared" si="18"/>
        <v>0</v>
      </c>
      <c r="AM56" s="29">
        <f t="shared" si="18"/>
        <v>0</v>
      </c>
      <c r="AN56" s="3"/>
      <c r="AO56" s="21">
        <f t="shared" si="19"/>
        <v>217</v>
      </c>
      <c r="AP56" s="27">
        <f t="shared" si="20"/>
        <v>0</v>
      </c>
      <c r="AQ56" s="28">
        <f t="shared" si="20"/>
        <v>0</v>
      </c>
      <c r="AR56" s="28">
        <f t="shared" si="20"/>
        <v>0</v>
      </c>
      <c r="AS56" s="28">
        <f t="shared" si="20"/>
        <v>0</v>
      </c>
      <c r="AT56" s="28">
        <f t="shared" si="20"/>
        <v>0</v>
      </c>
      <c r="AU56" s="28">
        <f t="shared" si="20"/>
        <v>0</v>
      </c>
      <c r="AV56" s="28">
        <f t="shared" si="20"/>
        <v>0</v>
      </c>
      <c r="AW56" s="28">
        <f t="shared" si="20"/>
        <v>0</v>
      </c>
      <c r="AX56" s="28">
        <f t="shared" si="20"/>
        <v>0</v>
      </c>
      <c r="AY56" s="28">
        <f t="shared" si="20"/>
        <v>0</v>
      </c>
      <c r="AZ56" s="29">
        <f t="shared" si="20"/>
        <v>0</v>
      </c>
      <c r="BA56" s="2"/>
    </row>
    <row r="57" spans="1:53" x14ac:dyDescent="0.2">
      <c r="A57" s="2"/>
      <c r="B57" s="30">
        <f>$C$21</f>
        <v>215</v>
      </c>
      <c r="C57" s="25">
        <f t="shared" si="21"/>
        <v>59.219999999999942</v>
      </c>
      <c r="D57" s="5">
        <f t="shared" si="14"/>
        <v>51.680169491525348</v>
      </c>
      <c r="E57" s="5">
        <f t="shared" si="14"/>
        <v>30.423107344632765</v>
      </c>
      <c r="F57" s="5">
        <f t="shared" si="14"/>
        <v>9.1660451977400754</v>
      </c>
      <c r="G57" s="5">
        <f t="shared" si="14"/>
        <v>0</v>
      </c>
      <c r="H57" s="31">
        <f t="shared" si="14"/>
        <v>0</v>
      </c>
      <c r="I57" s="5">
        <f t="shared" si="14"/>
        <v>0</v>
      </c>
      <c r="J57" s="5">
        <f t="shared" si="14"/>
        <v>0</v>
      </c>
      <c r="K57" s="5">
        <f t="shared" si="14"/>
        <v>0</v>
      </c>
      <c r="L57" s="5">
        <f t="shared" si="14"/>
        <v>0</v>
      </c>
      <c r="M57" s="26">
        <f t="shared" si="14"/>
        <v>0</v>
      </c>
      <c r="N57" s="2"/>
      <c r="O57" s="32">
        <f t="shared" si="15"/>
        <v>215</v>
      </c>
      <c r="P57" s="27">
        <f t="shared" si="16"/>
        <v>59.219999999999942</v>
      </c>
      <c r="Q57" s="28">
        <f t="shared" si="16"/>
        <v>51.680169491525348</v>
      </c>
      <c r="R57" s="28">
        <f t="shared" si="16"/>
        <v>30.423107344632765</v>
      </c>
      <c r="S57" s="28">
        <f t="shared" si="16"/>
        <v>9.1660451977400754</v>
      </c>
      <c r="T57" s="28">
        <f t="shared" si="16"/>
        <v>0</v>
      </c>
      <c r="U57" s="28">
        <f t="shared" si="16"/>
        <v>0</v>
      </c>
      <c r="V57" s="28">
        <f t="shared" si="16"/>
        <v>0</v>
      </c>
      <c r="W57" s="28">
        <f t="shared" si="16"/>
        <v>0</v>
      </c>
      <c r="X57" s="28">
        <f t="shared" si="16"/>
        <v>0</v>
      </c>
      <c r="Y57" s="28">
        <f t="shared" si="16"/>
        <v>0</v>
      </c>
      <c r="Z57" s="29">
        <f t="shared" si="16"/>
        <v>0</v>
      </c>
      <c r="AA57" s="3"/>
      <c r="AB57" s="32">
        <f t="shared" si="17"/>
        <v>215</v>
      </c>
      <c r="AC57" s="27">
        <f t="shared" si="18"/>
        <v>59.219999999999942</v>
      </c>
      <c r="AD57" s="28">
        <f t="shared" si="18"/>
        <v>51.680169491525348</v>
      </c>
      <c r="AE57" s="28">
        <f t="shared" si="18"/>
        <v>30.423107344632765</v>
      </c>
      <c r="AF57" s="28">
        <f t="shared" si="18"/>
        <v>9.1660451977400754</v>
      </c>
      <c r="AG57" s="28">
        <f t="shared" si="18"/>
        <v>0</v>
      </c>
      <c r="AH57" s="28">
        <f t="shared" si="18"/>
        <v>0</v>
      </c>
      <c r="AI57" s="28">
        <f t="shared" si="18"/>
        <v>0</v>
      </c>
      <c r="AJ57" s="28">
        <f t="shared" si="18"/>
        <v>0</v>
      </c>
      <c r="AK57" s="28">
        <f t="shared" si="18"/>
        <v>0</v>
      </c>
      <c r="AL57" s="28">
        <f t="shared" si="18"/>
        <v>0</v>
      </c>
      <c r="AM57" s="29">
        <f t="shared" si="18"/>
        <v>0</v>
      </c>
      <c r="AN57" s="3"/>
      <c r="AO57" s="32">
        <f t="shared" si="19"/>
        <v>215</v>
      </c>
      <c r="AP57" s="27">
        <f t="shared" si="20"/>
        <v>0</v>
      </c>
      <c r="AQ57" s="28">
        <f t="shared" si="20"/>
        <v>0</v>
      </c>
      <c r="AR57" s="28">
        <f t="shared" si="20"/>
        <v>0</v>
      </c>
      <c r="AS57" s="28">
        <f t="shared" si="20"/>
        <v>0</v>
      </c>
      <c r="AT57" s="28">
        <f t="shared" si="20"/>
        <v>0</v>
      </c>
      <c r="AU57" s="28">
        <f t="shared" si="20"/>
        <v>0</v>
      </c>
      <c r="AV57" s="28">
        <f t="shared" si="20"/>
        <v>0</v>
      </c>
      <c r="AW57" s="28">
        <f t="shared" si="20"/>
        <v>0</v>
      </c>
      <c r="AX57" s="28">
        <f t="shared" si="20"/>
        <v>0</v>
      </c>
      <c r="AY57" s="28">
        <f t="shared" si="20"/>
        <v>0</v>
      </c>
      <c r="AZ57" s="29">
        <f t="shared" si="20"/>
        <v>0</v>
      </c>
      <c r="BA57" s="2"/>
    </row>
    <row r="58" spans="1:53" x14ac:dyDescent="0.2">
      <c r="A58" s="2"/>
      <c r="B58" s="33">
        <f>B57-$C$32</f>
        <v>213</v>
      </c>
      <c r="C58" s="25">
        <f t="shared" si="21"/>
        <v>59.219999999999942</v>
      </c>
      <c r="D58" s="5">
        <f t="shared" si="14"/>
        <v>59.095423728813486</v>
      </c>
      <c r="E58" s="5">
        <f t="shared" si="14"/>
        <v>38.036101694915281</v>
      </c>
      <c r="F58" s="5">
        <f t="shared" si="14"/>
        <v>16.976779661016852</v>
      </c>
      <c r="G58" s="5">
        <f t="shared" si="14"/>
        <v>0</v>
      </c>
      <c r="H58" s="5">
        <f t="shared" si="14"/>
        <v>0</v>
      </c>
      <c r="I58" s="5">
        <f t="shared" si="14"/>
        <v>0</v>
      </c>
      <c r="J58" s="5">
        <f t="shared" si="14"/>
        <v>0</v>
      </c>
      <c r="K58" s="5">
        <f t="shared" si="14"/>
        <v>0</v>
      </c>
      <c r="L58" s="5">
        <f t="shared" si="14"/>
        <v>0</v>
      </c>
      <c r="M58" s="26">
        <f t="shared" si="14"/>
        <v>0</v>
      </c>
      <c r="N58" s="2"/>
      <c r="O58" s="34">
        <f t="shared" si="15"/>
        <v>213</v>
      </c>
      <c r="P58" s="27">
        <f t="shared" si="16"/>
        <v>59.219999999999942</v>
      </c>
      <c r="Q58" s="28">
        <f t="shared" si="16"/>
        <v>59.095423728813486</v>
      </c>
      <c r="R58" s="28">
        <f t="shared" si="16"/>
        <v>38.036101694915281</v>
      </c>
      <c r="S58" s="28">
        <f t="shared" si="16"/>
        <v>16.976779661016852</v>
      </c>
      <c r="T58" s="28">
        <f t="shared" si="16"/>
        <v>0</v>
      </c>
      <c r="U58" s="28">
        <f t="shared" si="16"/>
        <v>0</v>
      </c>
      <c r="V58" s="28">
        <f t="shared" si="16"/>
        <v>0</v>
      </c>
      <c r="W58" s="28">
        <f t="shared" si="16"/>
        <v>0</v>
      </c>
      <c r="X58" s="28">
        <f t="shared" si="16"/>
        <v>0</v>
      </c>
      <c r="Y58" s="28">
        <f t="shared" si="16"/>
        <v>0</v>
      </c>
      <c r="Z58" s="29">
        <f t="shared" si="16"/>
        <v>0</v>
      </c>
      <c r="AA58" s="3"/>
      <c r="AB58" s="34">
        <f t="shared" si="17"/>
        <v>213</v>
      </c>
      <c r="AC58" s="27">
        <f t="shared" si="18"/>
        <v>59.219999999999942</v>
      </c>
      <c r="AD58" s="28">
        <f t="shared" si="18"/>
        <v>59.095423728813486</v>
      </c>
      <c r="AE58" s="28">
        <f t="shared" si="18"/>
        <v>38.036101694915281</v>
      </c>
      <c r="AF58" s="28">
        <f t="shared" si="18"/>
        <v>16.976779661016852</v>
      </c>
      <c r="AG58" s="28">
        <f t="shared" si="18"/>
        <v>0</v>
      </c>
      <c r="AH58" s="28">
        <f t="shared" si="18"/>
        <v>0</v>
      </c>
      <c r="AI58" s="28">
        <f t="shared" si="18"/>
        <v>0</v>
      </c>
      <c r="AJ58" s="28">
        <f t="shared" si="18"/>
        <v>0</v>
      </c>
      <c r="AK58" s="28">
        <f t="shared" si="18"/>
        <v>0</v>
      </c>
      <c r="AL58" s="28">
        <f t="shared" si="18"/>
        <v>0</v>
      </c>
      <c r="AM58" s="29">
        <f t="shared" si="18"/>
        <v>0</v>
      </c>
      <c r="AN58" s="3"/>
      <c r="AO58" s="34">
        <f t="shared" si="19"/>
        <v>213</v>
      </c>
      <c r="AP58" s="27">
        <f t="shared" si="20"/>
        <v>0</v>
      </c>
      <c r="AQ58" s="28">
        <f t="shared" si="20"/>
        <v>0</v>
      </c>
      <c r="AR58" s="28">
        <f t="shared" si="20"/>
        <v>0</v>
      </c>
      <c r="AS58" s="28">
        <f t="shared" si="20"/>
        <v>0</v>
      </c>
      <c r="AT58" s="28">
        <f t="shared" si="20"/>
        <v>0</v>
      </c>
      <c r="AU58" s="28">
        <f t="shared" si="20"/>
        <v>0</v>
      </c>
      <c r="AV58" s="28">
        <f t="shared" si="20"/>
        <v>0</v>
      </c>
      <c r="AW58" s="28">
        <f t="shared" si="20"/>
        <v>0</v>
      </c>
      <c r="AX58" s="28">
        <f t="shared" si="20"/>
        <v>0</v>
      </c>
      <c r="AY58" s="28">
        <f t="shared" si="20"/>
        <v>0</v>
      </c>
      <c r="AZ58" s="29">
        <f t="shared" si="20"/>
        <v>0</v>
      </c>
      <c r="BA58" s="2"/>
    </row>
    <row r="59" spans="1:53" x14ac:dyDescent="0.2">
      <c r="A59" s="2"/>
      <c r="B59" s="33">
        <f>B58-$C$32</f>
        <v>211</v>
      </c>
      <c r="C59" s="25">
        <f t="shared" si="21"/>
        <v>59.219999999999942</v>
      </c>
      <c r="D59" s="5">
        <f t="shared" si="14"/>
        <v>59.219999999999942</v>
      </c>
      <c r="E59" s="5">
        <f t="shared" si="14"/>
        <v>45.649096045197687</v>
      </c>
      <c r="F59" s="5">
        <f t="shared" si="14"/>
        <v>24.78751412429374</v>
      </c>
      <c r="G59" s="5">
        <f t="shared" si="14"/>
        <v>3.9259322033896811</v>
      </c>
      <c r="H59" s="5">
        <f t="shared" si="14"/>
        <v>0</v>
      </c>
      <c r="I59" s="5">
        <f t="shared" si="14"/>
        <v>0</v>
      </c>
      <c r="J59" s="5">
        <f t="shared" si="14"/>
        <v>0</v>
      </c>
      <c r="K59" s="5">
        <f t="shared" si="14"/>
        <v>0</v>
      </c>
      <c r="L59" s="5">
        <f t="shared" si="14"/>
        <v>0</v>
      </c>
      <c r="M59" s="26">
        <f t="shared" si="14"/>
        <v>0</v>
      </c>
      <c r="N59" s="2"/>
      <c r="O59" s="34">
        <f t="shared" si="15"/>
        <v>211</v>
      </c>
      <c r="P59" s="27">
        <f t="shared" si="16"/>
        <v>59.219999999999942</v>
      </c>
      <c r="Q59" s="28">
        <f t="shared" si="16"/>
        <v>59.219999999999942</v>
      </c>
      <c r="R59" s="28">
        <f t="shared" si="16"/>
        <v>45.649096045197687</v>
      </c>
      <c r="S59" s="28">
        <f t="shared" si="16"/>
        <v>24.78751412429374</v>
      </c>
      <c r="T59" s="28">
        <f t="shared" si="16"/>
        <v>3.9259322033896811</v>
      </c>
      <c r="U59" s="28">
        <f t="shared" si="16"/>
        <v>0</v>
      </c>
      <c r="V59" s="28">
        <f t="shared" si="16"/>
        <v>0</v>
      </c>
      <c r="W59" s="28">
        <f t="shared" si="16"/>
        <v>0</v>
      </c>
      <c r="X59" s="28">
        <f t="shared" si="16"/>
        <v>0</v>
      </c>
      <c r="Y59" s="28">
        <f t="shared" si="16"/>
        <v>0</v>
      </c>
      <c r="Z59" s="29">
        <f t="shared" si="16"/>
        <v>0</v>
      </c>
      <c r="AA59" s="3"/>
      <c r="AB59" s="34">
        <f t="shared" si="17"/>
        <v>211</v>
      </c>
      <c r="AC59" s="27">
        <f t="shared" si="18"/>
        <v>59.219999999999942</v>
      </c>
      <c r="AD59" s="28">
        <f t="shared" si="18"/>
        <v>59.219999999999942</v>
      </c>
      <c r="AE59" s="28">
        <f t="shared" si="18"/>
        <v>45.649096045197687</v>
      </c>
      <c r="AF59" s="28">
        <f t="shared" si="18"/>
        <v>24.78751412429374</v>
      </c>
      <c r="AG59" s="28">
        <f t="shared" si="18"/>
        <v>3.9259322033896811</v>
      </c>
      <c r="AH59" s="28">
        <f t="shared" si="18"/>
        <v>0</v>
      </c>
      <c r="AI59" s="28">
        <f t="shared" si="18"/>
        <v>0</v>
      </c>
      <c r="AJ59" s="28">
        <f t="shared" si="18"/>
        <v>0</v>
      </c>
      <c r="AK59" s="28">
        <f t="shared" si="18"/>
        <v>0</v>
      </c>
      <c r="AL59" s="28">
        <f t="shared" si="18"/>
        <v>0</v>
      </c>
      <c r="AM59" s="29">
        <f t="shared" si="18"/>
        <v>0</v>
      </c>
      <c r="AN59" s="3"/>
      <c r="AO59" s="34">
        <f t="shared" si="19"/>
        <v>211</v>
      </c>
      <c r="AP59" s="27">
        <f t="shared" si="20"/>
        <v>0</v>
      </c>
      <c r="AQ59" s="28">
        <f t="shared" si="20"/>
        <v>0</v>
      </c>
      <c r="AR59" s="28">
        <f t="shared" si="20"/>
        <v>0</v>
      </c>
      <c r="AS59" s="28">
        <f t="shared" si="20"/>
        <v>0</v>
      </c>
      <c r="AT59" s="28">
        <f t="shared" si="20"/>
        <v>0</v>
      </c>
      <c r="AU59" s="28">
        <f t="shared" si="20"/>
        <v>0</v>
      </c>
      <c r="AV59" s="28">
        <f t="shared" si="20"/>
        <v>0</v>
      </c>
      <c r="AW59" s="28">
        <f t="shared" si="20"/>
        <v>0</v>
      </c>
      <c r="AX59" s="28">
        <f t="shared" si="20"/>
        <v>0</v>
      </c>
      <c r="AY59" s="28">
        <f t="shared" si="20"/>
        <v>0</v>
      </c>
      <c r="AZ59" s="29">
        <f t="shared" si="20"/>
        <v>0</v>
      </c>
      <c r="BA59" s="2"/>
    </row>
    <row r="60" spans="1:53" x14ac:dyDescent="0.2">
      <c r="A60" s="2"/>
      <c r="B60" s="33">
        <f>B59-$C$32</f>
        <v>209</v>
      </c>
      <c r="C60" s="25">
        <f t="shared" si="21"/>
        <v>59.219999999999942</v>
      </c>
      <c r="D60" s="5">
        <f t="shared" si="14"/>
        <v>59.219999999999942</v>
      </c>
      <c r="E60" s="5">
        <f t="shared" si="14"/>
        <v>53.262090395480207</v>
      </c>
      <c r="F60" s="5">
        <f t="shared" si="14"/>
        <v>32.598248587570517</v>
      </c>
      <c r="G60" s="5">
        <f t="shared" si="14"/>
        <v>11.934406779660939</v>
      </c>
      <c r="H60" s="5">
        <f t="shared" si="14"/>
        <v>0</v>
      </c>
      <c r="I60" s="5">
        <f t="shared" si="14"/>
        <v>0</v>
      </c>
      <c r="J60" s="5">
        <f t="shared" si="14"/>
        <v>0</v>
      </c>
      <c r="K60" s="5">
        <f t="shared" si="14"/>
        <v>0</v>
      </c>
      <c r="L60" s="5">
        <f t="shared" si="14"/>
        <v>0</v>
      </c>
      <c r="M60" s="26">
        <f t="shared" si="14"/>
        <v>0</v>
      </c>
      <c r="N60" s="2"/>
      <c r="O60" s="34">
        <f t="shared" si="15"/>
        <v>209</v>
      </c>
      <c r="P60" s="27">
        <f t="shared" si="16"/>
        <v>59.219999999999942</v>
      </c>
      <c r="Q60" s="28">
        <f t="shared" si="16"/>
        <v>59.219999999999942</v>
      </c>
      <c r="R60" s="28">
        <f t="shared" si="16"/>
        <v>53.262090395480207</v>
      </c>
      <c r="S60" s="28">
        <f t="shared" si="16"/>
        <v>32.598248587570517</v>
      </c>
      <c r="T60" s="28">
        <f t="shared" si="16"/>
        <v>11.934406779660939</v>
      </c>
      <c r="U60" s="28">
        <f t="shared" si="16"/>
        <v>0</v>
      </c>
      <c r="V60" s="28">
        <f t="shared" si="16"/>
        <v>0</v>
      </c>
      <c r="W60" s="28">
        <f t="shared" si="16"/>
        <v>0</v>
      </c>
      <c r="X60" s="28">
        <f t="shared" si="16"/>
        <v>0</v>
      </c>
      <c r="Y60" s="28">
        <f t="shared" si="16"/>
        <v>0</v>
      </c>
      <c r="Z60" s="29">
        <f t="shared" si="16"/>
        <v>0</v>
      </c>
      <c r="AA60" s="3"/>
      <c r="AB60" s="34">
        <f t="shared" si="17"/>
        <v>209</v>
      </c>
      <c r="AC60" s="27">
        <f t="shared" si="18"/>
        <v>59.219999999999942</v>
      </c>
      <c r="AD60" s="28">
        <f t="shared" si="18"/>
        <v>59.219999999999942</v>
      </c>
      <c r="AE60" s="28">
        <f t="shared" si="18"/>
        <v>53.262090395480207</v>
      </c>
      <c r="AF60" s="28">
        <f t="shared" si="18"/>
        <v>32.598248587570517</v>
      </c>
      <c r="AG60" s="28">
        <f t="shared" si="18"/>
        <v>11.934406779660939</v>
      </c>
      <c r="AH60" s="28">
        <f t="shared" si="18"/>
        <v>0</v>
      </c>
      <c r="AI60" s="28">
        <f t="shared" si="18"/>
        <v>0</v>
      </c>
      <c r="AJ60" s="28">
        <f t="shared" si="18"/>
        <v>0</v>
      </c>
      <c r="AK60" s="28">
        <f t="shared" si="18"/>
        <v>0</v>
      </c>
      <c r="AL60" s="28">
        <f t="shared" si="18"/>
        <v>0</v>
      </c>
      <c r="AM60" s="29">
        <f t="shared" si="18"/>
        <v>0</v>
      </c>
      <c r="AN60" s="3"/>
      <c r="AO60" s="34">
        <f t="shared" si="19"/>
        <v>209</v>
      </c>
      <c r="AP60" s="27">
        <f t="shared" si="20"/>
        <v>0</v>
      </c>
      <c r="AQ60" s="28">
        <f t="shared" si="20"/>
        <v>0</v>
      </c>
      <c r="AR60" s="28">
        <f t="shared" si="20"/>
        <v>0</v>
      </c>
      <c r="AS60" s="28">
        <f t="shared" si="20"/>
        <v>0</v>
      </c>
      <c r="AT60" s="28">
        <f t="shared" si="20"/>
        <v>0</v>
      </c>
      <c r="AU60" s="28">
        <f t="shared" si="20"/>
        <v>0</v>
      </c>
      <c r="AV60" s="28">
        <f t="shared" si="20"/>
        <v>0</v>
      </c>
      <c r="AW60" s="28">
        <f t="shared" si="20"/>
        <v>0</v>
      </c>
      <c r="AX60" s="28">
        <f t="shared" si="20"/>
        <v>0</v>
      </c>
      <c r="AY60" s="28">
        <f t="shared" si="20"/>
        <v>0</v>
      </c>
      <c r="AZ60" s="29">
        <f t="shared" si="20"/>
        <v>0</v>
      </c>
      <c r="BA60" s="2"/>
    </row>
    <row r="61" spans="1:53" x14ac:dyDescent="0.2">
      <c r="A61" s="2"/>
      <c r="B61" s="33">
        <f>B60-$C$32</f>
        <v>207</v>
      </c>
      <c r="C61" s="25">
        <f t="shared" si="21"/>
        <v>59.219999999999942</v>
      </c>
      <c r="D61" s="5">
        <f t="shared" si="14"/>
        <v>59.219999999999942</v>
      </c>
      <c r="E61" s="5">
        <f t="shared" si="14"/>
        <v>59.219999999999942</v>
      </c>
      <c r="F61" s="5">
        <f t="shared" si="14"/>
        <v>40.408983050847404</v>
      </c>
      <c r="G61" s="5">
        <f t="shared" si="14"/>
        <v>19.942881355932091</v>
      </c>
      <c r="H61" s="5">
        <f t="shared" si="14"/>
        <v>0</v>
      </c>
      <c r="I61" s="5">
        <f t="shared" si="14"/>
        <v>0</v>
      </c>
      <c r="J61" s="5">
        <f t="shared" si="14"/>
        <v>0</v>
      </c>
      <c r="K61" s="5">
        <f t="shared" si="14"/>
        <v>0</v>
      </c>
      <c r="L61" s="5">
        <f t="shared" si="14"/>
        <v>0</v>
      </c>
      <c r="M61" s="26">
        <f t="shared" si="14"/>
        <v>0</v>
      </c>
      <c r="N61" s="2"/>
      <c r="O61" s="34">
        <f t="shared" si="15"/>
        <v>207</v>
      </c>
      <c r="P61" s="27">
        <f t="shared" si="16"/>
        <v>59.219999999999942</v>
      </c>
      <c r="Q61" s="28">
        <f t="shared" si="16"/>
        <v>59.219999999999942</v>
      </c>
      <c r="R61" s="28">
        <f t="shared" si="16"/>
        <v>59.219999999999942</v>
      </c>
      <c r="S61" s="28">
        <f t="shared" si="16"/>
        <v>40.408983050847404</v>
      </c>
      <c r="T61" s="28">
        <f t="shared" si="16"/>
        <v>19.942881355932091</v>
      </c>
      <c r="U61" s="28">
        <f t="shared" si="16"/>
        <v>0</v>
      </c>
      <c r="V61" s="28">
        <f t="shared" si="16"/>
        <v>0</v>
      </c>
      <c r="W61" s="28">
        <f t="shared" si="16"/>
        <v>0</v>
      </c>
      <c r="X61" s="28">
        <f t="shared" si="16"/>
        <v>0</v>
      </c>
      <c r="Y61" s="28">
        <f t="shared" si="16"/>
        <v>0</v>
      </c>
      <c r="Z61" s="29">
        <f t="shared" si="16"/>
        <v>0</v>
      </c>
      <c r="AA61" s="3"/>
      <c r="AB61" s="34">
        <f t="shared" si="17"/>
        <v>207</v>
      </c>
      <c r="AC61" s="27">
        <f t="shared" si="18"/>
        <v>59.219999999999942</v>
      </c>
      <c r="AD61" s="28">
        <f t="shared" si="18"/>
        <v>59.219999999999942</v>
      </c>
      <c r="AE61" s="28">
        <f t="shared" si="18"/>
        <v>59.219999999999942</v>
      </c>
      <c r="AF61" s="28">
        <f t="shared" si="18"/>
        <v>40.408983050847404</v>
      </c>
      <c r="AG61" s="28">
        <f t="shared" si="18"/>
        <v>19.942881355932091</v>
      </c>
      <c r="AH61" s="28">
        <f t="shared" si="18"/>
        <v>0</v>
      </c>
      <c r="AI61" s="28">
        <f t="shared" si="18"/>
        <v>0</v>
      </c>
      <c r="AJ61" s="28">
        <f t="shared" si="18"/>
        <v>0</v>
      </c>
      <c r="AK61" s="28">
        <f t="shared" si="18"/>
        <v>0</v>
      </c>
      <c r="AL61" s="28">
        <f t="shared" si="18"/>
        <v>0</v>
      </c>
      <c r="AM61" s="29">
        <f t="shared" si="18"/>
        <v>0</v>
      </c>
      <c r="AN61" s="3"/>
      <c r="AO61" s="34">
        <f t="shared" si="19"/>
        <v>207</v>
      </c>
      <c r="AP61" s="27">
        <f t="shared" si="20"/>
        <v>0</v>
      </c>
      <c r="AQ61" s="28">
        <f t="shared" si="20"/>
        <v>0</v>
      </c>
      <c r="AR61" s="28">
        <f t="shared" si="20"/>
        <v>0</v>
      </c>
      <c r="AS61" s="28">
        <f t="shared" si="20"/>
        <v>0</v>
      </c>
      <c r="AT61" s="28">
        <f t="shared" si="20"/>
        <v>0</v>
      </c>
      <c r="AU61" s="28">
        <f t="shared" si="20"/>
        <v>0</v>
      </c>
      <c r="AV61" s="28">
        <f t="shared" si="20"/>
        <v>0</v>
      </c>
      <c r="AW61" s="28">
        <f t="shared" si="20"/>
        <v>0</v>
      </c>
      <c r="AX61" s="28">
        <f t="shared" si="20"/>
        <v>0</v>
      </c>
      <c r="AY61" s="28">
        <f t="shared" si="20"/>
        <v>0</v>
      </c>
      <c r="AZ61" s="29">
        <f t="shared" si="20"/>
        <v>0</v>
      </c>
      <c r="BA61" s="2"/>
    </row>
    <row r="62" spans="1:53" x14ac:dyDescent="0.2">
      <c r="A62" s="2"/>
      <c r="B62" s="35">
        <f>B61-$C$32</f>
        <v>205</v>
      </c>
      <c r="C62" s="36">
        <f t="shared" si="21"/>
        <v>59.219999999999942</v>
      </c>
      <c r="D62" s="37">
        <f t="shared" si="14"/>
        <v>59.219999999999942</v>
      </c>
      <c r="E62" s="37">
        <f t="shared" si="14"/>
        <v>59.219999999999942</v>
      </c>
      <c r="F62" s="37">
        <f t="shared" si="14"/>
        <v>48.219717514124291</v>
      </c>
      <c r="G62" s="37">
        <f t="shared" si="14"/>
        <v>27.951355932203349</v>
      </c>
      <c r="H62" s="37">
        <f t="shared" si="14"/>
        <v>7.6829943502824003</v>
      </c>
      <c r="I62" s="37">
        <f t="shared" si="14"/>
        <v>0</v>
      </c>
      <c r="J62" s="37">
        <f t="shared" si="14"/>
        <v>0</v>
      </c>
      <c r="K62" s="37">
        <f t="shared" si="14"/>
        <v>0</v>
      </c>
      <c r="L62" s="37">
        <f t="shared" si="14"/>
        <v>0</v>
      </c>
      <c r="M62" s="38">
        <f t="shared" si="14"/>
        <v>0</v>
      </c>
      <c r="N62" s="2"/>
      <c r="O62" s="39">
        <f t="shared" si="15"/>
        <v>205</v>
      </c>
      <c r="P62" s="40">
        <f t="shared" si="16"/>
        <v>59.219999999999942</v>
      </c>
      <c r="Q62" s="41">
        <f t="shared" si="16"/>
        <v>59.219999999999942</v>
      </c>
      <c r="R62" s="41">
        <f t="shared" si="16"/>
        <v>59.219999999999942</v>
      </c>
      <c r="S62" s="41">
        <f t="shared" si="16"/>
        <v>48.219717514124291</v>
      </c>
      <c r="T62" s="41">
        <f t="shared" si="16"/>
        <v>27.951355932203349</v>
      </c>
      <c r="U62" s="41">
        <f t="shared" si="16"/>
        <v>7.6829943502824003</v>
      </c>
      <c r="V62" s="41">
        <f t="shared" si="16"/>
        <v>0</v>
      </c>
      <c r="W62" s="41">
        <f t="shared" si="16"/>
        <v>0</v>
      </c>
      <c r="X62" s="41">
        <f t="shared" si="16"/>
        <v>0</v>
      </c>
      <c r="Y62" s="41">
        <f t="shared" si="16"/>
        <v>0</v>
      </c>
      <c r="Z62" s="42">
        <f t="shared" si="16"/>
        <v>0</v>
      </c>
      <c r="AA62" s="3"/>
      <c r="AB62" s="39">
        <f t="shared" si="17"/>
        <v>205</v>
      </c>
      <c r="AC62" s="40">
        <f t="shared" si="18"/>
        <v>59.219999999999942</v>
      </c>
      <c r="AD62" s="41">
        <f t="shared" si="18"/>
        <v>59.219999999999942</v>
      </c>
      <c r="AE62" s="41">
        <f t="shared" si="18"/>
        <v>59.219999999999942</v>
      </c>
      <c r="AF62" s="41">
        <f t="shared" si="18"/>
        <v>48.219717514124291</v>
      </c>
      <c r="AG62" s="41">
        <f t="shared" si="18"/>
        <v>27.951355932203349</v>
      </c>
      <c r="AH62" s="41">
        <f t="shared" si="18"/>
        <v>7.6829943502824003</v>
      </c>
      <c r="AI62" s="41">
        <f t="shared" si="18"/>
        <v>0</v>
      </c>
      <c r="AJ62" s="41">
        <f t="shared" si="18"/>
        <v>0</v>
      </c>
      <c r="AK62" s="41">
        <f t="shared" si="18"/>
        <v>0</v>
      </c>
      <c r="AL62" s="41">
        <f t="shared" si="18"/>
        <v>0</v>
      </c>
      <c r="AM62" s="42">
        <f t="shared" si="18"/>
        <v>0</v>
      </c>
      <c r="AN62" s="3"/>
      <c r="AO62" s="39">
        <f t="shared" si="19"/>
        <v>205</v>
      </c>
      <c r="AP62" s="40">
        <f t="shared" si="20"/>
        <v>0</v>
      </c>
      <c r="AQ62" s="41">
        <f t="shared" si="20"/>
        <v>0</v>
      </c>
      <c r="AR62" s="41">
        <f t="shared" si="20"/>
        <v>0</v>
      </c>
      <c r="AS62" s="41">
        <f t="shared" si="20"/>
        <v>0</v>
      </c>
      <c r="AT62" s="41">
        <f t="shared" si="20"/>
        <v>0</v>
      </c>
      <c r="AU62" s="41">
        <f t="shared" si="20"/>
        <v>0</v>
      </c>
      <c r="AV62" s="41">
        <f t="shared" si="20"/>
        <v>0</v>
      </c>
      <c r="AW62" s="41">
        <f t="shared" si="20"/>
        <v>0</v>
      </c>
      <c r="AX62" s="41">
        <f t="shared" si="20"/>
        <v>0</v>
      </c>
      <c r="AY62" s="41">
        <f t="shared" si="20"/>
        <v>0</v>
      </c>
      <c r="AZ62" s="42">
        <f t="shared" si="20"/>
        <v>0</v>
      </c>
      <c r="BA62" s="2"/>
    </row>
    <row r="63" spans="1:53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2"/>
    </row>
    <row r="64" spans="1:53" x14ac:dyDescent="0.2">
      <c r="A64" s="2"/>
      <c r="B64" s="2"/>
      <c r="C64" s="63" t="str">
        <f>IF($C$8=$P$8,P64,IF($C$8=$P$9,AC64,AP64))</f>
        <v>RP Payments</v>
      </c>
      <c r="D64" s="64"/>
      <c r="E64" s="64"/>
      <c r="F64" s="64"/>
      <c r="G64" s="64"/>
      <c r="H64" s="64"/>
      <c r="I64" s="64"/>
      <c r="J64" s="64"/>
      <c r="K64" s="64"/>
      <c r="L64" s="64"/>
      <c r="M64" s="65"/>
      <c r="N64" s="2"/>
      <c r="O64" s="3"/>
      <c r="P64" s="66" t="s">
        <v>38</v>
      </c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3"/>
      <c r="AB64" s="3"/>
      <c r="AC64" s="66" t="s">
        <v>39</v>
      </c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3"/>
      <c r="AO64" s="3"/>
      <c r="AP64" s="66" t="s">
        <v>40</v>
      </c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2"/>
    </row>
    <row r="65" spans="1:53" x14ac:dyDescent="0.2">
      <c r="A65" s="2"/>
      <c r="B65" s="2"/>
      <c r="C65" s="63" t="s">
        <v>17</v>
      </c>
      <c r="D65" s="64"/>
      <c r="E65" s="64"/>
      <c r="F65" s="64"/>
      <c r="G65" s="64"/>
      <c r="H65" s="64"/>
      <c r="I65" s="64"/>
      <c r="J65" s="64"/>
      <c r="K65" s="64"/>
      <c r="L65" s="64"/>
      <c r="M65" s="65"/>
      <c r="N65" s="2"/>
      <c r="O65" s="3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3"/>
      <c r="AB65" s="3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3"/>
      <c r="AO65" s="3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2"/>
    </row>
    <row r="66" spans="1:53" x14ac:dyDescent="0.2">
      <c r="A66" s="2"/>
      <c r="B66" s="44" t="s">
        <v>28</v>
      </c>
      <c r="C66" s="45">
        <f>MAX(0,D66-$C$31)</f>
        <v>3.6500000000000004</v>
      </c>
      <c r="D66" s="46">
        <f>MAX(0,E66-$C$31)</f>
        <v>3.7500000000000004</v>
      </c>
      <c r="E66" s="46">
        <f>MAX(0,F66-$C$31)</f>
        <v>3.8500000000000005</v>
      </c>
      <c r="F66" s="46">
        <f>MAX(0,G66-$C$31)</f>
        <v>3.9500000000000006</v>
      </c>
      <c r="G66" s="46">
        <f>MAX(0,H66-$C$31)</f>
        <v>4.0500000000000007</v>
      </c>
      <c r="H66" s="47">
        <f>$C$22</f>
        <v>4.1500000000000004</v>
      </c>
      <c r="I66" s="46">
        <f>H66+$C$31</f>
        <v>4.25</v>
      </c>
      <c r="J66" s="46">
        <f>I66+$C$31</f>
        <v>4.3499999999999996</v>
      </c>
      <c r="K66" s="46">
        <f>J66+$C$31</f>
        <v>4.4499999999999993</v>
      </c>
      <c r="L66" s="46">
        <f>K66+$C$31</f>
        <v>4.5499999999999989</v>
      </c>
      <c r="M66" s="48">
        <f>L66+$C$31</f>
        <v>4.6499999999999986</v>
      </c>
      <c r="N66" s="2"/>
      <c r="O66" s="15"/>
      <c r="P66" s="16">
        <f>C66</f>
        <v>3.6500000000000004</v>
      </c>
      <c r="Q66" s="16">
        <f t="shared" ref="Q66:Z66" si="22">D66</f>
        <v>3.7500000000000004</v>
      </c>
      <c r="R66" s="16">
        <f t="shared" si="22"/>
        <v>3.8500000000000005</v>
      </c>
      <c r="S66" s="16">
        <f t="shared" si="22"/>
        <v>3.9500000000000006</v>
      </c>
      <c r="T66" s="16">
        <f t="shared" si="22"/>
        <v>4.0500000000000007</v>
      </c>
      <c r="U66" s="17">
        <f t="shared" si="22"/>
        <v>4.1500000000000004</v>
      </c>
      <c r="V66" s="16">
        <f t="shared" si="22"/>
        <v>4.25</v>
      </c>
      <c r="W66" s="16">
        <f t="shared" si="22"/>
        <v>4.3499999999999996</v>
      </c>
      <c r="X66" s="16">
        <f t="shared" si="22"/>
        <v>4.4499999999999993</v>
      </c>
      <c r="Y66" s="16">
        <f t="shared" si="22"/>
        <v>4.5499999999999989</v>
      </c>
      <c r="Z66" s="18">
        <f t="shared" si="22"/>
        <v>4.6499999999999986</v>
      </c>
      <c r="AA66" s="3"/>
      <c r="AB66" s="15"/>
      <c r="AC66" s="16">
        <f>C66</f>
        <v>3.6500000000000004</v>
      </c>
      <c r="AD66" s="16">
        <f t="shared" ref="AD66:AM66" si="23">D66</f>
        <v>3.7500000000000004</v>
      </c>
      <c r="AE66" s="16">
        <f t="shared" si="23"/>
        <v>3.8500000000000005</v>
      </c>
      <c r="AF66" s="16">
        <f t="shared" si="23"/>
        <v>3.9500000000000006</v>
      </c>
      <c r="AG66" s="16">
        <f t="shared" si="23"/>
        <v>4.0500000000000007</v>
      </c>
      <c r="AH66" s="17">
        <f t="shared" si="23"/>
        <v>4.1500000000000004</v>
      </c>
      <c r="AI66" s="16">
        <f t="shared" si="23"/>
        <v>4.25</v>
      </c>
      <c r="AJ66" s="16">
        <f t="shared" si="23"/>
        <v>4.3499999999999996</v>
      </c>
      <c r="AK66" s="16">
        <f t="shared" si="23"/>
        <v>4.4499999999999993</v>
      </c>
      <c r="AL66" s="16">
        <f t="shared" si="23"/>
        <v>4.5499999999999989</v>
      </c>
      <c r="AM66" s="18">
        <f t="shared" si="23"/>
        <v>4.6499999999999986</v>
      </c>
      <c r="AN66" s="3"/>
      <c r="AO66" s="15"/>
      <c r="AP66" s="16">
        <f>C66</f>
        <v>3.6500000000000004</v>
      </c>
      <c r="AQ66" s="16">
        <f t="shared" ref="AQ66:AZ66" si="24">D66</f>
        <v>3.7500000000000004</v>
      </c>
      <c r="AR66" s="16">
        <f t="shared" si="24"/>
        <v>3.8500000000000005</v>
      </c>
      <c r="AS66" s="16">
        <f t="shared" si="24"/>
        <v>3.9500000000000006</v>
      </c>
      <c r="AT66" s="16">
        <f t="shared" si="24"/>
        <v>4.0500000000000007</v>
      </c>
      <c r="AU66" s="17">
        <f t="shared" si="24"/>
        <v>4.1500000000000004</v>
      </c>
      <c r="AV66" s="16">
        <f t="shared" si="24"/>
        <v>4.25</v>
      </c>
      <c r="AW66" s="16">
        <f t="shared" si="24"/>
        <v>4.3499999999999996</v>
      </c>
      <c r="AX66" s="16">
        <f t="shared" si="24"/>
        <v>4.4499999999999993</v>
      </c>
      <c r="AY66" s="16">
        <f t="shared" si="24"/>
        <v>4.5499999999999989</v>
      </c>
      <c r="AZ66" s="18">
        <f t="shared" si="24"/>
        <v>4.6499999999999986</v>
      </c>
      <c r="BA66" s="2"/>
    </row>
    <row r="67" spans="1:53" x14ac:dyDescent="0.2">
      <c r="A67" s="2"/>
      <c r="B67" s="19">
        <f>B68+$C$32</f>
        <v>240</v>
      </c>
      <c r="C67" s="20">
        <f t="shared" ref="C67:M77" si="25">IF($C$8=$P$8,P67,IF($C$8=$P$9,AC67,AP67))</f>
        <v>0</v>
      </c>
      <c r="D67" s="12">
        <f t="shared" si="25"/>
        <v>0</v>
      </c>
      <c r="E67" s="12">
        <f t="shared" si="25"/>
        <v>0</v>
      </c>
      <c r="F67" s="12">
        <f t="shared" si="25"/>
        <v>0</v>
      </c>
      <c r="G67" s="12">
        <f t="shared" si="25"/>
        <v>0</v>
      </c>
      <c r="H67" s="12">
        <f t="shared" si="25"/>
        <v>0</v>
      </c>
      <c r="I67" s="12">
        <f t="shared" si="25"/>
        <v>0</v>
      </c>
      <c r="J67" s="12">
        <f t="shared" si="25"/>
        <v>0</v>
      </c>
      <c r="K67" s="12">
        <f t="shared" si="25"/>
        <v>0</v>
      </c>
      <c r="L67" s="12">
        <f t="shared" si="25"/>
        <v>0</v>
      </c>
      <c r="M67" s="14">
        <f t="shared" si="25"/>
        <v>0</v>
      </c>
      <c r="N67" s="2"/>
      <c r="O67" s="21">
        <f t="shared" ref="O67:O77" si="26">B67</f>
        <v>240</v>
      </c>
      <c r="P67" s="49">
        <f t="shared" ref="P67:Z77" si="27">MAX(($C$9*$C$10*MAX($C$11,MIN(P$66,$C$11*2)))-($O67*MIN(P$66,$C$11*2)),0)</f>
        <v>0</v>
      </c>
      <c r="Q67" s="16">
        <f t="shared" si="27"/>
        <v>0</v>
      </c>
      <c r="R67" s="16">
        <f t="shared" si="27"/>
        <v>0</v>
      </c>
      <c r="S67" s="16">
        <f t="shared" si="27"/>
        <v>0</v>
      </c>
      <c r="T67" s="16">
        <f t="shared" si="27"/>
        <v>0</v>
      </c>
      <c r="U67" s="16">
        <f t="shared" si="27"/>
        <v>0</v>
      </c>
      <c r="V67" s="16">
        <f t="shared" si="27"/>
        <v>0</v>
      </c>
      <c r="W67" s="16">
        <f t="shared" si="27"/>
        <v>0</v>
      </c>
      <c r="X67" s="16">
        <f t="shared" si="27"/>
        <v>0</v>
      </c>
      <c r="Y67" s="16">
        <f t="shared" si="27"/>
        <v>0</v>
      </c>
      <c r="Z67" s="18">
        <f t="shared" si="27"/>
        <v>0</v>
      </c>
      <c r="AA67" s="3"/>
      <c r="AB67" s="21">
        <f t="shared" ref="AB67:AB77" si="28">B67</f>
        <v>240</v>
      </c>
      <c r="AC67" s="49">
        <f t="shared" ref="AC67:AM77" si="29">MAX(($C$9*$C$10*$C$11)-($AB67*MIN(AC$66,$C$11*2)),0)</f>
        <v>0</v>
      </c>
      <c r="AD67" s="16">
        <f t="shared" si="29"/>
        <v>0</v>
      </c>
      <c r="AE67" s="16">
        <f t="shared" si="29"/>
        <v>0</v>
      </c>
      <c r="AF67" s="16">
        <f t="shared" si="29"/>
        <v>0</v>
      </c>
      <c r="AG67" s="16">
        <f t="shared" si="29"/>
        <v>0</v>
      </c>
      <c r="AH67" s="16">
        <f t="shared" si="29"/>
        <v>0</v>
      </c>
      <c r="AI67" s="16">
        <f t="shared" si="29"/>
        <v>0</v>
      </c>
      <c r="AJ67" s="16">
        <f t="shared" si="29"/>
        <v>0</v>
      </c>
      <c r="AK67" s="16">
        <f t="shared" si="29"/>
        <v>0</v>
      </c>
      <c r="AL67" s="16">
        <f t="shared" si="29"/>
        <v>0</v>
      </c>
      <c r="AM67" s="18">
        <f t="shared" si="29"/>
        <v>0</v>
      </c>
      <c r="AN67" s="3"/>
      <c r="AO67" s="21">
        <f t="shared" ref="AO67:AO77" si="30">B67</f>
        <v>240</v>
      </c>
      <c r="AP67" s="49">
        <f t="shared" ref="AP67:AZ77" si="31">MAX(($C$9*$C$10*$C$11)-($AO67*$C$11),0)</f>
        <v>0</v>
      </c>
      <c r="AQ67" s="16">
        <f t="shared" si="31"/>
        <v>0</v>
      </c>
      <c r="AR67" s="16">
        <f t="shared" si="31"/>
        <v>0</v>
      </c>
      <c r="AS67" s="16">
        <f t="shared" si="31"/>
        <v>0</v>
      </c>
      <c r="AT67" s="16">
        <f t="shared" si="31"/>
        <v>0</v>
      </c>
      <c r="AU67" s="16">
        <f t="shared" si="31"/>
        <v>0</v>
      </c>
      <c r="AV67" s="16">
        <f t="shared" si="31"/>
        <v>0</v>
      </c>
      <c r="AW67" s="16">
        <f t="shared" si="31"/>
        <v>0</v>
      </c>
      <c r="AX67" s="16">
        <f t="shared" si="31"/>
        <v>0</v>
      </c>
      <c r="AY67" s="16">
        <f t="shared" si="31"/>
        <v>0</v>
      </c>
      <c r="AZ67" s="18">
        <f t="shared" si="31"/>
        <v>0</v>
      </c>
      <c r="BA67" s="2"/>
    </row>
    <row r="68" spans="1:53" x14ac:dyDescent="0.2">
      <c r="A68" s="2"/>
      <c r="B68" s="19">
        <f>B69+$C$32</f>
        <v>238</v>
      </c>
      <c r="C68" s="25">
        <f t="shared" si="25"/>
        <v>0</v>
      </c>
      <c r="D68" s="5">
        <f t="shared" si="25"/>
        <v>0</v>
      </c>
      <c r="E68" s="5">
        <f t="shared" si="25"/>
        <v>0</v>
      </c>
      <c r="F68" s="5">
        <f t="shared" si="25"/>
        <v>0</v>
      </c>
      <c r="G68" s="5">
        <f t="shared" si="25"/>
        <v>0</v>
      </c>
      <c r="H68" s="5">
        <f t="shared" si="25"/>
        <v>0</v>
      </c>
      <c r="I68" s="5">
        <f t="shared" si="25"/>
        <v>0</v>
      </c>
      <c r="J68" s="5">
        <f t="shared" si="25"/>
        <v>0</v>
      </c>
      <c r="K68" s="5">
        <f t="shared" si="25"/>
        <v>0</v>
      </c>
      <c r="L68" s="5">
        <f t="shared" si="25"/>
        <v>0</v>
      </c>
      <c r="M68" s="26">
        <f t="shared" si="25"/>
        <v>0</v>
      </c>
      <c r="N68" s="2"/>
      <c r="O68" s="21">
        <f t="shared" si="26"/>
        <v>238</v>
      </c>
      <c r="P68" s="50">
        <f t="shared" si="27"/>
        <v>0</v>
      </c>
      <c r="Q68" s="51">
        <f t="shared" si="27"/>
        <v>0</v>
      </c>
      <c r="R68" s="51">
        <f t="shared" si="27"/>
        <v>0</v>
      </c>
      <c r="S68" s="51">
        <f t="shared" si="27"/>
        <v>0</v>
      </c>
      <c r="T68" s="51">
        <f t="shared" si="27"/>
        <v>0</v>
      </c>
      <c r="U68" s="51">
        <f t="shared" si="27"/>
        <v>0</v>
      </c>
      <c r="V68" s="51">
        <f t="shared" si="27"/>
        <v>0</v>
      </c>
      <c r="W68" s="51">
        <f t="shared" si="27"/>
        <v>0</v>
      </c>
      <c r="X68" s="51">
        <f t="shared" si="27"/>
        <v>0</v>
      </c>
      <c r="Y68" s="51">
        <f t="shared" si="27"/>
        <v>0</v>
      </c>
      <c r="Z68" s="52">
        <f t="shared" si="27"/>
        <v>0</v>
      </c>
      <c r="AA68" s="3"/>
      <c r="AB68" s="21">
        <f t="shared" si="28"/>
        <v>238</v>
      </c>
      <c r="AC68" s="50">
        <f t="shared" si="29"/>
        <v>0</v>
      </c>
      <c r="AD68" s="51">
        <f t="shared" si="29"/>
        <v>0</v>
      </c>
      <c r="AE68" s="51">
        <f t="shared" si="29"/>
        <v>0</v>
      </c>
      <c r="AF68" s="51">
        <f t="shared" si="29"/>
        <v>0</v>
      </c>
      <c r="AG68" s="51">
        <f t="shared" si="29"/>
        <v>0</v>
      </c>
      <c r="AH68" s="51">
        <f t="shared" si="29"/>
        <v>0</v>
      </c>
      <c r="AI68" s="51">
        <f t="shared" si="29"/>
        <v>0</v>
      </c>
      <c r="AJ68" s="51">
        <f t="shared" si="29"/>
        <v>0</v>
      </c>
      <c r="AK68" s="51">
        <f t="shared" si="29"/>
        <v>0</v>
      </c>
      <c r="AL68" s="51">
        <f t="shared" si="29"/>
        <v>0</v>
      </c>
      <c r="AM68" s="52">
        <f t="shared" si="29"/>
        <v>0</v>
      </c>
      <c r="AN68" s="3"/>
      <c r="AO68" s="21">
        <f t="shared" si="30"/>
        <v>238</v>
      </c>
      <c r="AP68" s="50">
        <f t="shared" si="31"/>
        <v>0</v>
      </c>
      <c r="AQ68" s="51">
        <f t="shared" si="31"/>
        <v>0</v>
      </c>
      <c r="AR68" s="51">
        <f t="shared" si="31"/>
        <v>0</v>
      </c>
      <c r="AS68" s="51">
        <f t="shared" si="31"/>
        <v>0</v>
      </c>
      <c r="AT68" s="51">
        <f t="shared" si="31"/>
        <v>0</v>
      </c>
      <c r="AU68" s="51">
        <f t="shared" si="31"/>
        <v>0</v>
      </c>
      <c r="AV68" s="51">
        <f t="shared" si="31"/>
        <v>0</v>
      </c>
      <c r="AW68" s="51">
        <f t="shared" si="31"/>
        <v>0</v>
      </c>
      <c r="AX68" s="51">
        <f t="shared" si="31"/>
        <v>0</v>
      </c>
      <c r="AY68" s="51">
        <f t="shared" si="31"/>
        <v>0</v>
      </c>
      <c r="AZ68" s="52">
        <f t="shared" si="31"/>
        <v>0</v>
      </c>
      <c r="BA68" s="2"/>
    </row>
    <row r="69" spans="1:53" x14ac:dyDescent="0.2">
      <c r="A69" s="2"/>
      <c r="B69" s="19">
        <f>B70+$C$32</f>
        <v>236</v>
      </c>
      <c r="C69" s="25">
        <f t="shared" si="25"/>
        <v>0</v>
      </c>
      <c r="D69" s="5">
        <f t="shared" si="25"/>
        <v>0</v>
      </c>
      <c r="E69" s="5">
        <f t="shared" si="25"/>
        <v>0</v>
      </c>
      <c r="F69" s="5">
        <f t="shared" si="25"/>
        <v>0</v>
      </c>
      <c r="G69" s="5">
        <f t="shared" si="25"/>
        <v>0</v>
      </c>
      <c r="H69" s="5">
        <f t="shared" si="25"/>
        <v>0</v>
      </c>
      <c r="I69" s="5">
        <f t="shared" si="25"/>
        <v>0</v>
      </c>
      <c r="J69" s="5">
        <f t="shared" si="25"/>
        <v>0</v>
      </c>
      <c r="K69" s="5">
        <f t="shared" si="25"/>
        <v>0</v>
      </c>
      <c r="L69" s="5">
        <f t="shared" si="25"/>
        <v>0</v>
      </c>
      <c r="M69" s="26">
        <f t="shared" si="25"/>
        <v>0</v>
      </c>
      <c r="N69" s="2"/>
      <c r="O69" s="21">
        <f t="shared" si="26"/>
        <v>236</v>
      </c>
      <c r="P69" s="50">
        <f t="shared" si="27"/>
        <v>0</v>
      </c>
      <c r="Q69" s="51">
        <f t="shared" si="27"/>
        <v>0</v>
      </c>
      <c r="R69" s="51">
        <f t="shared" si="27"/>
        <v>0</v>
      </c>
      <c r="S69" s="51">
        <f t="shared" si="27"/>
        <v>0</v>
      </c>
      <c r="T69" s="51">
        <f t="shared" si="27"/>
        <v>0</v>
      </c>
      <c r="U69" s="51">
        <f t="shared" si="27"/>
        <v>0</v>
      </c>
      <c r="V69" s="51">
        <f t="shared" si="27"/>
        <v>0</v>
      </c>
      <c r="W69" s="51">
        <f t="shared" si="27"/>
        <v>0</v>
      </c>
      <c r="X69" s="51">
        <f t="shared" si="27"/>
        <v>0</v>
      </c>
      <c r="Y69" s="51">
        <f t="shared" si="27"/>
        <v>0</v>
      </c>
      <c r="Z69" s="52">
        <f t="shared" si="27"/>
        <v>0</v>
      </c>
      <c r="AA69" s="3"/>
      <c r="AB69" s="21">
        <f t="shared" si="28"/>
        <v>236</v>
      </c>
      <c r="AC69" s="50">
        <f t="shared" si="29"/>
        <v>0</v>
      </c>
      <c r="AD69" s="51">
        <f t="shared" si="29"/>
        <v>0</v>
      </c>
      <c r="AE69" s="51">
        <f t="shared" si="29"/>
        <v>0</v>
      </c>
      <c r="AF69" s="51">
        <f t="shared" si="29"/>
        <v>0</v>
      </c>
      <c r="AG69" s="51">
        <f t="shared" si="29"/>
        <v>0</v>
      </c>
      <c r="AH69" s="51">
        <f t="shared" si="29"/>
        <v>0</v>
      </c>
      <c r="AI69" s="51">
        <f t="shared" si="29"/>
        <v>0</v>
      </c>
      <c r="AJ69" s="51">
        <f t="shared" si="29"/>
        <v>0</v>
      </c>
      <c r="AK69" s="51">
        <f t="shared" si="29"/>
        <v>0</v>
      </c>
      <c r="AL69" s="51">
        <f t="shared" si="29"/>
        <v>0</v>
      </c>
      <c r="AM69" s="52">
        <f t="shared" si="29"/>
        <v>0</v>
      </c>
      <c r="AN69" s="3"/>
      <c r="AO69" s="21">
        <f t="shared" si="30"/>
        <v>236</v>
      </c>
      <c r="AP69" s="50">
        <f t="shared" si="31"/>
        <v>0</v>
      </c>
      <c r="AQ69" s="51">
        <f t="shared" si="31"/>
        <v>0</v>
      </c>
      <c r="AR69" s="51">
        <f t="shared" si="31"/>
        <v>0</v>
      </c>
      <c r="AS69" s="51">
        <f t="shared" si="31"/>
        <v>0</v>
      </c>
      <c r="AT69" s="51">
        <f t="shared" si="31"/>
        <v>0</v>
      </c>
      <c r="AU69" s="51">
        <f t="shared" si="31"/>
        <v>0</v>
      </c>
      <c r="AV69" s="51">
        <f t="shared" si="31"/>
        <v>0</v>
      </c>
      <c r="AW69" s="51">
        <f t="shared" si="31"/>
        <v>0</v>
      </c>
      <c r="AX69" s="51">
        <f t="shared" si="31"/>
        <v>0</v>
      </c>
      <c r="AY69" s="51">
        <f t="shared" si="31"/>
        <v>0</v>
      </c>
      <c r="AZ69" s="52">
        <f t="shared" si="31"/>
        <v>0</v>
      </c>
      <c r="BA69" s="2"/>
    </row>
    <row r="70" spans="1:53" x14ac:dyDescent="0.2">
      <c r="A70" s="2"/>
      <c r="B70" s="19">
        <f>B71+$C$32</f>
        <v>234</v>
      </c>
      <c r="C70" s="25">
        <f t="shared" si="25"/>
        <v>0</v>
      </c>
      <c r="D70" s="5">
        <f t="shared" si="25"/>
        <v>0</v>
      </c>
      <c r="E70" s="5">
        <f t="shared" si="25"/>
        <v>0</v>
      </c>
      <c r="F70" s="5">
        <f t="shared" si="25"/>
        <v>0</v>
      </c>
      <c r="G70" s="5">
        <f t="shared" si="25"/>
        <v>0</v>
      </c>
      <c r="H70" s="5">
        <f t="shared" si="25"/>
        <v>0</v>
      </c>
      <c r="I70" s="5">
        <f t="shared" si="25"/>
        <v>0</v>
      </c>
      <c r="J70" s="5">
        <f t="shared" si="25"/>
        <v>0</v>
      </c>
      <c r="K70" s="5">
        <f t="shared" si="25"/>
        <v>0</v>
      </c>
      <c r="L70" s="5">
        <f t="shared" si="25"/>
        <v>0</v>
      </c>
      <c r="M70" s="26">
        <f t="shared" si="25"/>
        <v>0</v>
      </c>
      <c r="N70" s="2"/>
      <c r="O70" s="21">
        <f t="shared" si="26"/>
        <v>234</v>
      </c>
      <c r="P70" s="50">
        <f t="shared" si="27"/>
        <v>0</v>
      </c>
      <c r="Q70" s="51">
        <f t="shared" si="27"/>
        <v>0</v>
      </c>
      <c r="R70" s="51">
        <f t="shared" si="27"/>
        <v>0</v>
      </c>
      <c r="S70" s="51">
        <f t="shared" si="27"/>
        <v>0</v>
      </c>
      <c r="T70" s="51">
        <f t="shared" si="27"/>
        <v>0</v>
      </c>
      <c r="U70" s="51">
        <f t="shared" si="27"/>
        <v>0</v>
      </c>
      <c r="V70" s="51">
        <f t="shared" si="27"/>
        <v>0</v>
      </c>
      <c r="W70" s="51">
        <f t="shared" si="27"/>
        <v>0</v>
      </c>
      <c r="X70" s="51">
        <f t="shared" si="27"/>
        <v>0</v>
      </c>
      <c r="Y70" s="51">
        <f t="shared" si="27"/>
        <v>0</v>
      </c>
      <c r="Z70" s="52">
        <f t="shared" si="27"/>
        <v>0</v>
      </c>
      <c r="AA70" s="3"/>
      <c r="AB70" s="21">
        <f t="shared" si="28"/>
        <v>234</v>
      </c>
      <c r="AC70" s="50">
        <f t="shared" si="29"/>
        <v>0</v>
      </c>
      <c r="AD70" s="51">
        <f t="shared" si="29"/>
        <v>0</v>
      </c>
      <c r="AE70" s="51">
        <f t="shared" si="29"/>
        <v>0</v>
      </c>
      <c r="AF70" s="51">
        <f t="shared" si="29"/>
        <v>0</v>
      </c>
      <c r="AG70" s="51">
        <f t="shared" si="29"/>
        <v>0</v>
      </c>
      <c r="AH70" s="51">
        <f t="shared" si="29"/>
        <v>0</v>
      </c>
      <c r="AI70" s="51">
        <f t="shared" si="29"/>
        <v>0</v>
      </c>
      <c r="AJ70" s="51">
        <f t="shared" si="29"/>
        <v>0</v>
      </c>
      <c r="AK70" s="51">
        <f t="shared" si="29"/>
        <v>0</v>
      </c>
      <c r="AL70" s="51">
        <f t="shared" si="29"/>
        <v>0</v>
      </c>
      <c r="AM70" s="52">
        <f t="shared" si="29"/>
        <v>0</v>
      </c>
      <c r="AN70" s="3"/>
      <c r="AO70" s="21">
        <f t="shared" si="30"/>
        <v>234</v>
      </c>
      <c r="AP70" s="50">
        <f t="shared" si="31"/>
        <v>0</v>
      </c>
      <c r="AQ70" s="51">
        <f t="shared" si="31"/>
        <v>0</v>
      </c>
      <c r="AR70" s="51">
        <f t="shared" si="31"/>
        <v>0</v>
      </c>
      <c r="AS70" s="51">
        <f t="shared" si="31"/>
        <v>0</v>
      </c>
      <c r="AT70" s="51">
        <f t="shared" si="31"/>
        <v>0</v>
      </c>
      <c r="AU70" s="51">
        <f t="shared" si="31"/>
        <v>0</v>
      </c>
      <c r="AV70" s="51">
        <f t="shared" si="31"/>
        <v>0</v>
      </c>
      <c r="AW70" s="51">
        <f t="shared" si="31"/>
        <v>0</v>
      </c>
      <c r="AX70" s="51">
        <f t="shared" si="31"/>
        <v>0</v>
      </c>
      <c r="AY70" s="51">
        <f t="shared" si="31"/>
        <v>0</v>
      </c>
      <c r="AZ70" s="52">
        <f t="shared" si="31"/>
        <v>0</v>
      </c>
      <c r="BA70" s="2"/>
    </row>
    <row r="71" spans="1:53" x14ac:dyDescent="0.2">
      <c r="A71" s="2"/>
      <c r="B71" s="19">
        <f>B72+$C$32</f>
        <v>232</v>
      </c>
      <c r="C71" s="25">
        <f t="shared" si="25"/>
        <v>0</v>
      </c>
      <c r="D71" s="5">
        <f t="shared" si="25"/>
        <v>0</v>
      </c>
      <c r="E71" s="5">
        <f t="shared" si="25"/>
        <v>0</v>
      </c>
      <c r="F71" s="5">
        <f t="shared" si="25"/>
        <v>0</v>
      </c>
      <c r="G71" s="5">
        <f t="shared" si="25"/>
        <v>0</v>
      </c>
      <c r="H71" s="5">
        <f t="shared" si="25"/>
        <v>0</v>
      </c>
      <c r="I71" s="5">
        <f t="shared" si="25"/>
        <v>0</v>
      </c>
      <c r="J71" s="5">
        <f t="shared" si="25"/>
        <v>0</v>
      </c>
      <c r="K71" s="5">
        <f t="shared" si="25"/>
        <v>0</v>
      </c>
      <c r="L71" s="5">
        <f t="shared" si="25"/>
        <v>0</v>
      </c>
      <c r="M71" s="26">
        <f t="shared" si="25"/>
        <v>0</v>
      </c>
      <c r="N71" s="2"/>
      <c r="O71" s="21">
        <f t="shared" si="26"/>
        <v>232</v>
      </c>
      <c r="P71" s="50">
        <f t="shared" si="27"/>
        <v>0</v>
      </c>
      <c r="Q71" s="51">
        <f t="shared" si="27"/>
        <v>0</v>
      </c>
      <c r="R71" s="51">
        <f t="shared" si="27"/>
        <v>0</v>
      </c>
      <c r="S71" s="51">
        <f t="shared" si="27"/>
        <v>0</v>
      </c>
      <c r="T71" s="51">
        <f t="shared" si="27"/>
        <v>0</v>
      </c>
      <c r="U71" s="51">
        <f t="shared" si="27"/>
        <v>0</v>
      </c>
      <c r="V71" s="51">
        <f t="shared" si="27"/>
        <v>0</v>
      </c>
      <c r="W71" s="51">
        <f t="shared" si="27"/>
        <v>0</v>
      </c>
      <c r="X71" s="51">
        <f t="shared" si="27"/>
        <v>0</v>
      </c>
      <c r="Y71" s="51">
        <f t="shared" si="27"/>
        <v>0</v>
      </c>
      <c r="Z71" s="52">
        <f t="shared" si="27"/>
        <v>0</v>
      </c>
      <c r="AA71" s="3"/>
      <c r="AB71" s="21">
        <f t="shared" si="28"/>
        <v>232</v>
      </c>
      <c r="AC71" s="50">
        <f t="shared" si="29"/>
        <v>0</v>
      </c>
      <c r="AD71" s="51">
        <f t="shared" si="29"/>
        <v>0</v>
      </c>
      <c r="AE71" s="51">
        <f t="shared" si="29"/>
        <v>0</v>
      </c>
      <c r="AF71" s="51">
        <f t="shared" si="29"/>
        <v>0</v>
      </c>
      <c r="AG71" s="51">
        <f t="shared" si="29"/>
        <v>0</v>
      </c>
      <c r="AH71" s="51">
        <f t="shared" si="29"/>
        <v>0</v>
      </c>
      <c r="AI71" s="51">
        <f t="shared" si="29"/>
        <v>0</v>
      </c>
      <c r="AJ71" s="51">
        <f t="shared" si="29"/>
        <v>0</v>
      </c>
      <c r="AK71" s="51">
        <f t="shared" si="29"/>
        <v>0</v>
      </c>
      <c r="AL71" s="51">
        <f t="shared" si="29"/>
        <v>0</v>
      </c>
      <c r="AM71" s="52">
        <f t="shared" si="29"/>
        <v>0</v>
      </c>
      <c r="AN71" s="3"/>
      <c r="AO71" s="21">
        <f t="shared" si="30"/>
        <v>232</v>
      </c>
      <c r="AP71" s="50">
        <f t="shared" si="31"/>
        <v>0</v>
      </c>
      <c r="AQ71" s="51">
        <f t="shared" si="31"/>
        <v>0</v>
      </c>
      <c r="AR71" s="51">
        <f t="shared" si="31"/>
        <v>0</v>
      </c>
      <c r="AS71" s="51">
        <f t="shared" si="31"/>
        <v>0</v>
      </c>
      <c r="AT71" s="51">
        <f t="shared" si="31"/>
        <v>0</v>
      </c>
      <c r="AU71" s="51">
        <f t="shared" si="31"/>
        <v>0</v>
      </c>
      <c r="AV71" s="51">
        <f t="shared" si="31"/>
        <v>0</v>
      </c>
      <c r="AW71" s="51">
        <f t="shared" si="31"/>
        <v>0</v>
      </c>
      <c r="AX71" s="51">
        <f t="shared" si="31"/>
        <v>0</v>
      </c>
      <c r="AY71" s="51">
        <f t="shared" si="31"/>
        <v>0</v>
      </c>
      <c r="AZ71" s="52">
        <f t="shared" si="31"/>
        <v>0</v>
      </c>
      <c r="BA71" s="2"/>
    </row>
    <row r="72" spans="1:53" x14ac:dyDescent="0.2">
      <c r="A72" s="2"/>
      <c r="B72" s="30">
        <f>$C$20</f>
        <v>230</v>
      </c>
      <c r="C72" s="25">
        <f t="shared" si="25"/>
        <v>0</v>
      </c>
      <c r="D72" s="5">
        <f t="shared" si="25"/>
        <v>0</v>
      </c>
      <c r="E72" s="5">
        <f t="shared" si="25"/>
        <v>0</v>
      </c>
      <c r="F72" s="5">
        <f t="shared" si="25"/>
        <v>0</v>
      </c>
      <c r="G72" s="5">
        <f t="shared" si="25"/>
        <v>0</v>
      </c>
      <c r="H72" s="31">
        <f t="shared" si="25"/>
        <v>0</v>
      </c>
      <c r="I72" s="5">
        <f t="shared" si="25"/>
        <v>0</v>
      </c>
      <c r="J72" s="5">
        <f t="shared" si="25"/>
        <v>0</v>
      </c>
      <c r="K72" s="5">
        <f t="shared" si="25"/>
        <v>0</v>
      </c>
      <c r="L72" s="5">
        <f t="shared" si="25"/>
        <v>0</v>
      </c>
      <c r="M72" s="26">
        <f t="shared" si="25"/>
        <v>0</v>
      </c>
      <c r="N72" s="2"/>
      <c r="O72" s="32">
        <f t="shared" si="26"/>
        <v>230</v>
      </c>
      <c r="P72" s="50">
        <f t="shared" si="27"/>
        <v>0</v>
      </c>
      <c r="Q72" s="51">
        <f t="shared" si="27"/>
        <v>0</v>
      </c>
      <c r="R72" s="51">
        <f t="shared" si="27"/>
        <v>0</v>
      </c>
      <c r="S72" s="51">
        <f t="shared" si="27"/>
        <v>0</v>
      </c>
      <c r="T72" s="51">
        <f t="shared" si="27"/>
        <v>0</v>
      </c>
      <c r="U72" s="51">
        <f t="shared" si="27"/>
        <v>0</v>
      </c>
      <c r="V72" s="51">
        <f t="shared" si="27"/>
        <v>0</v>
      </c>
      <c r="W72" s="51">
        <f t="shared" si="27"/>
        <v>0</v>
      </c>
      <c r="X72" s="51">
        <f t="shared" si="27"/>
        <v>0</v>
      </c>
      <c r="Y72" s="51">
        <f t="shared" si="27"/>
        <v>0</v>
      </c>
      <c r="Z72" s="52">
        <f t="shared" si="27"/>
        <v>0</v>
      </c>
      <c r="AA72" s="3"/>
      <c r="AB72" s="32">
        <f t="shared" si="28"/>
        <v>230</v>
      </c>
      <c r="AC72" s="50">
        <f t="shared" si="29"/>
        <v>0</v>
      </c>
      <c r="AD72" s="51">
        <f t="shared" si="29"/>
        <v>0</v>
      </c>
      <c r="AE72" s="51">
        <f t="shared" si="29"/>
        <v>0</v>
      </c>
      <c r="AF72" s="51">
        <f t="shared" si="29"/>
        <v>0</v>
      </c>
      <c r="AG72" s="51">
        <f t="shared" si="29"/>
        <v>0</v>
      </c>
      <c r="AH72" s="51">
        <f t="shared" si="29"/>
        <v>0</v>
      </c>
      <c r="AI72" s="51">
        <f t="shared" si="29"/>
        <v>0</v>
      </c>
      <c r="AJ72" s="51">
        <f t="shared" si="29"/>
        <v>0</v>
      </c>
      <c r="AK72" s="51">
        <f t="shared" si="29"/>
        <v>0</v>
      </c>
      <c r="AL72" s="51">
        <f t="shared" si="29"/>
        <v>0</v>
      </c>
      <c r="AM72" s="52">
        <f t="shared" si="29"/>
        <v>0</v>
      </c>
      <c r="AN72" s="3"/>
      <c r="AO72" s="32">
        <f t="shared" si="30"/>
        <v>230</v>
      </c>
      <c r="AP72" s="50">
        <f t="shared" si="31"/>
        <v>0</v>
      </c>
      <c r="AQ72" s="51">
        <f t="shared" si="31"/>
        <v>0</v>
      </c>
      <c r="AR72" s="51">
        <f t="shared" si="31"/>
        <v>0</v>
      </c>
      <c r="AS72" s="51">
        <f t="shared" si="31"/>
        <v>0</v>
      </c>
      <c r="AT72" s="51">
        <f t="shared" si="31"/>
        <v>0</v>
      </c>
      <c r="AU72" s="51">
        <f t="shared" si="31"/>
        <v>0</v>
      </c>
      <c r="AV72" s="51">
        <f t="shared" si="31"/>
        <v>0</v>
      </c>
      <c r="AW72" s="51">
        <f t="shared" si="31"/>
        <v>0</v>
      </c>
      <c r="AX72" s="51">
        <f t="shared" si="31"/>
        <v>0</v>
      </c>
      <c r="AY72" s="51">
        <f t="shared" si="31"/>
        <v>0</v>
      </c>
      <c r="AZ72" s="52">
        <f t="shared" si="31"/>
        <v>0</v>
      </c>
      <c r="BA72" s="2"/>
    </row>
    <row r="73" spans="1:53" x14ac:dyDescent="0.2">
      <c r="A73" s="2"/>
      <c r="B73" s="33">
        <f>B72-$C$32</f>
        <v>228</v>
      </c>
      <c r="C73" s="25">
        <f t="shared" si="25"/>
        <v>0</v>
      </c>
      <c r="D73" s="5">
        <f t="shared" si="25"/>
        <v>0</v>
      </c>
      <c r="E73" s="5">
        <f t="shared" si="25"/>
        <v>0</v>
      </c>
      <c r="F73" s="5">
        <f t="shared" si="25"/>
        <v>0</v>
      </c>
      <c r="G73" s="5">
        <f t="shared" si="25"/>
        <v>0</v>
      </c>
      <c r="H73" s="5">
        <f t="shared" si="25"/>
        <v>0</v>
      </c>
      <c r="I73" s="5">
        <f t="shared" si="25"/>
        <v>0</v>
      </c>
      <c r="J73" s="5">
        <f t="shared" si="25"/>
        <v>0</v>
      </c>
      <c r="K73" s="5">
        <f t="shared" si="25"/>
        <v>0</v>
      </c>
      <c r="L73" s="5">
        <f t="shared" si="25"/>
        <v>0</v>
      </c>
      <c r="M73" s="26">
        <f t="shared" si="25"/>
        <v>0</v>
      </c>
      <c r="N73" s="2"/>
      <c r="O73" s="34">
        <f t="shared" si="26"/>
        <v>228</v>
      </c>
      <c r="P73" s="50">
        <f t="shared" si="27"/>
        <v>0</v>
      </c>
      <c r="Q73" s="51">
        <f t="shared" si="27"/>
        <v>0</v>
      </c>
      <c r="R73" s="51">
        <f t="shared" si="27"/>
        <v>0</v>
      </c>
      <c r="S73" s="51">
        <f t="shared" si="27"/>
        <v>0</v>
      </c>
      <c r="T73" s="51">
        <f t="shared" si="27"/>
        <v>0</v>
      </c>
      <c r="U73" s="51">
        <f t="shared" si="27"/>
        <v>0</v>
      </c>
      <c r="V73" s="51">
        <f t="shared" si="27"/>
        <v>0</v>
      </c>
      <c r="W73" s="51">
        <f t="shared" si="27"/>
        <v>0</v>
      </c>
      <c r="X73" s="51">
        <f t="shared" si="27"/>
        <v>0</v>
      </c>
      <c r="Y73" s="51">
        <f t="shared" si="27"/>
        <v>0</v>
      </c>
      <c r="Z73" s="52">
        <f t="shared" si="27"/>
        <v>0</v>
      </c>
      <c r="AA73" s="3"/>
      <c r="AB73" s="34">
        <f t="shared" si="28"/>
        <v>228</v>
      </c>
      <c r="AC73" s="50">
        <f t="shared" si="29"/>
        <v>0</v>
      </c>
      <c r="AD73" s="51">
        <f t="shared" si="29"/>
        <v>0</v>
      </c>
      <c r="AE73" s="51">
        <f t="shared" si="29"/>
        <v>0</v>
      </c>
      <c r="AF73" s="51">
        <f t="shared" si="29"/>
        <v>0</v>
      </c>
      <c r="AG73" s="51">
        <f t="shared" si="29"/>
        <v>0</v>
      </c>
      <c r="AH73" s="51">
        <f t="shared" si="29"/>
        <v>0</v>
      </c>
      <c r="AI73" s="51">
        <f t="shared" si="29"/>
        <v>0</v>
      </c>
      <c r="AJ73" s="51">
        <f t="shared" si="29"/>
        <v>0</v>
      </c>
      <c r="AK73" s="51">
        <f t="shared" si="29"/>
        <v>0</v>
      </c>
      <c r="AL73" s="51">
        <f t="shared" si="29"/>
        <v>0</v>
      </c>
      <c r="AM73" s="52">
        <f t="shared" si="29"/>
        <v>0</v>
      </c>
      <c r="AN73" s="3"/>
      <c r="AO73" s="34">
        <f t="shared" si="30"/>
        <v>228</v>
      </c>
      <c r="AP73" s="50">
        <f t="shared" si="31"/>
        <v>0</v>
      </c>
      <c r="AQ73" s="51">
        <f t="shared" si="31"/>
        <v>0</v>
      </c>
      <c r="AR73" s="51">
        <f t="shared" si="31"/>
        <v>0</v>
      </c>
      <c r="AS73" s="51">
        <f t="shared" si="31"/>
        <v>0</v>
      </c>
      <c r="AT73" s="51">
        <f t="shared" si="31"/>
        <v>0</v>
      </c>
      <c r="AU73" s="51">
        <f t="shared" si="31"/>
        <v>0</v>
      </c>
      <c r="AV73" s="51">
        <f t="shared" si="31"/>
        <v>0</v>
      </c>
      <c r="AW73" s="51">
        <f t="shared" si="31"/>
        <v>0</v>
      </c>
      <c r="AX73" s="51">
        <f t="shared" si="31"/>
        <v>0</v>
      </c>
      <c r="AY73" s="51">
        <f t="shared" si="31"/>
        <v>0</v>
      </c>
      <c r="AZ73" s="52">
        <f t="shared" si="31"/>
        <v>0</v>
      </c>
      <c r="BA73" s="2"/>
    </row>
    <row r="74" spans="1:53" x14ac:dyDescent="0.2">
      <c r="A74" s="2"/>
      <c r="B74" s="33">
        <f>B73-$C$32</f>
        <v>226</v>
      </c>
      <c r="C74" s="25">
        <f t="shared" si="25"/>
        <v>0</v>
      </c>
      <c r="D74" s="5">
        <f t="shared" si="25"/>
        <v>0</v>
      </c>
      <c r="E74" s="5">
        <f t="shared" si="25"/>
        <v>0</v>
      </c>
      <c r="F74" s="5">
        <f t="shared" si="25"/>
        <v>0</v>
      </c>
      <c r="G74" s="5">
        <f t="shared" si="25"/>
        <v>0</v>
      </c>
      <c r="H74" s="5">
        <f t="shared" si="25"/>
        <v>0</v>
      </c>
      <c r="I74" s="5">
        <f t="shared" si="25"/>
        <v>0</v>
      </c>
      <c r="J74" s="5">
        <f t="shared" si="25"/>
        <v>0</v>
      </c>
      <c r="K74" s="5">
        <f t="shared" si="25"/>
        <v>0</v>
      </c>
      <c r="L74" s="5">
        <f t="shared" si="25"/>
        <v>0</v>
      </c>
      <c r="M74" s="26">
        <f t="shared" si="25"/>
        <v>0</v>
      </c>
      <c r="N74" s="2"/>
      <c r="O74" s="34">
        <f t="shared" si="26"/>
        <v>226</v>
      </c>
      <c r="P74" s="50">
        <f t="shared" si="27"/>
        <v>0</v>
      </c>
      <c r="Q74" s="51">
        <f t="shared" si="27"/>
        <v>0</v>
      </c>
      <c r="R74" s="51">
        <f t="shared" si="27"/>
        <v>0</v>
      </c>
      <c r="S74" s="51">
        <f t="shared" si="27"/>
        <v>0</v>
      </c>
      <c r="T74" s="51">
        <f t="shared" si="27"/>
        <v>0</v>
      </c>
      <c r="U74" s="51">
        <f t="shared" si="27"/>
        <v>0</v>
      </c>
      <c r="V74" s="51">
        <f t="shared" si="27"/>
        <v>0</v>
      </c>
      <c r="W74" s="51">
        <f t="shared" si="27"/>
        <v>0</v>
      </c>
      <c r="X74" s="51">
        <f t="shared" si="27"/>
        <v>0</v>
      </c>
      <c r="Y74" s="51">
        <f t="shared" si="27"/>
        <v>0</v>
      </c>
      <c r="Z74" s="52">
        <f t="shared" si="27"/>
        <v>0</v>
      </c>
      <c r="AA74" s="3"/>
      <c r="AB74" s="34">
        <f t="shared" si="28"/>
        <v>226</v>
      </c>
      <c r="AC74" s="50">
        <f t="shared" si="29"/>
        <v>0</v>
      </c>
      <c r="AD74" s="51">
        <f t="shared" si="29"/>
        <v>0</v>
      </c>
      <c r="AE74" s="51">
        <f t="shared" si="29"/>
        <v>0</v>
      </c>
      <c r="AF74" s="51">
        <f t="shared" si="29"/>
        <v>0</v>
      </c>
      <c r="AG74" s="51">
        <f t="shared" si="29"/>
        <v>0</v>
      </c>
      <c r="AH74" s="51">
        <f t="shared" si="29"/>
        <v>0</v>
      </c>
      <c r="AI74" s="51">
        <f t="shared" si="29"/>
        <v>0</v>
      </c>
      <c r="AJ74" s="51">
        <f t="shared" si="29"/>
        <v>0</v>
      </c>
      <c r="AK74" s="51">
        <f t="shared" si="29"/>
        <v>0</v>
      </c>
      <c r="AL74" s="51">
        <f t="shared" si="29"/>
        <v>0</v>
      </c>
      <c r="AM74" s="52">
        <f t="shared" si="29"/>
        <v>0</v>
      </c>
      <c r="AN74" s="3"/>
      <c r="AO74" s="34">
        <f t="shared" si="30"/>
        <v>226</v>
      </c>
      <c r="AP74" s="50">
        <f t="shared" si="31"/>
        <v>0</v>
      </c>
      <c r="AQ74" s="51">
        <f t="shared" si="31"/>
        <v>0</v>
      </c>
      <c r="AR74" s="51">
        <f t="shared" si="31"/>
        <v>0</v>
      </c>
      <c r="AS74" s="51">
        <f t="shared" si="31"/>
        <v>0</v>
      </c>
      <c r="AT74" s="51">
        <f t="shared" si="31"/>
        <v>0</v>
      </c>
      <c r="AU74" s="51">
        <f t="shared" si="31"/>
        <v>0</v>
      </c>
      <c r="AV74" s="51">
        <f t="shared" si="31"/>
        <v>0</v>
      </c>
      <c r="AW74" s="51">
        <f t="shared" si="31"/>
        <v>0</v>
      </c>
      <c r="AX74" s="51">
        <f t="shared" si="31"/>
        <v>0</v>
      </c>
      <c r="AY74" s="51">
        <f t="shared" si="31"/>
        <v>0</v>
      </c>
      <c r="AZ74" s="52">
        <f t="shared" si="31"/>
        <v>0</v>
      </c>
      <c r="BA74" s="2"/>
    </row>
    <row r="75" spans="1:53" x14ac:dyDescent="0.2">
      <c r="A75" s="2"/>
      <c r="B75" s="33">
        <f>B74-$C$32</f>
        <v>224</v>
      </c>
      <c r="C75" s="25">
        <f t="shared" si="25"/>
        <v>0</v>
      </c>
      <c r="D75" s="5">
        <f t="shared" si="25"/>
        <v>0</v>
      </c>
      <c r="E75" s="5">
        <f t="shared" si="25"/>
        <v>0</v>
      </c>
      <c r="F75" s="5">
        <f t="shared" si="25"/>
        <v>0</v>
      </c>
      <c r="G75" s="5">
        <f t="shared" si="25"/>
        <v>0</v>
      </c>
      <c r="H75" s="5">
        <f t="shared" si="25"/>
        <v>0</v>
      </c>
      <c r="I75" s="5">
        <f t="shared" si="25"/>
        <v>0</v>
      </c>
      <c r="J75" s="5">
        <f t="shared" si="25"/>
        <v>0</v>
      </c>
      <c r="K75" s="5">
        <f t="shared" si="25"/>
        <v>0</v>
      </c>
      <c r="L75" s="5">
        <f t="shared" si="25"/>
        <v>0</v>
      </c>
      <c r="M75" s="26">
        <f t="shared" si="25"/>
        <v>0</v>
      </c>
      <c r="N75" s="2"/>
      <c r="O75" s="34">
        <f t="shared" si="26"/>
        <v>224</v>
      </c>
      <c r="P75" s="50">
        <f t="shared" si="27"/>
        <v>0</v>
      </c>
      <c r="Q75" s="51">
        <f t="shared" si="27"/>
        <v>0</v>
      </c>
      <c r="R75" s="51">
        <f t="shared" si="27"/>
        <v>0</v>
      </c>
      <c r="S75" s="51">
        <f t="shared" si="27"/>
        <v>0</v>
      </c>
      <c r="T75" s="51">
        <f t="shared" si="27"/>
        <v>0</v>
      </c>
      <c r="U75" s="51">
        <f t="shared" si="27"/>
        <v>0</v>
      </c>
      <c r="V75" s="51">
        <f t="shared" si="27"/>
        <v>0</v>
      </c>
      <c r="W75" s="51">
        <f t="shared" si="27"/>
        <v>0</v>
      </c>
      <c r="X75" s="51">
        <f t="shared" si="27"/>
        <v>0</v>
      </c>
      <c r="Y75" s="51">
        <f t="shared" si="27"/>
        <v>0</v>
      </c>
      <c r="Z75" s="52">
        <f t="shared" si="27"/>
        <v>0</v>
      </c>
      <c r="AA75" s="3"/>
      <c r="AB75" s="34">
        <f t="shared" si="28"/>
        <v>224</v>
      </c>
      <c r="AC75" s="50">
        <f t="shared" si="29"/>
        <v>0</v>
      </c>
      <c r="AD75" s="51">
        <f t="shared" si="29"/>
        <v>0</v>
      </c>
      <c r="AE75" s="51">
        <f t="shared" si="29"/>
        <v>0</v>
      </c>
      <c r="AF75" s="51">
        <f t="shared" si="29"/>
        <v>0</v>
      </c>
      <c r="AG75" s="51">
        <f t="shared" si="29"/>
        <v>0</v>
      </c>
      <c r="AH75" s="51">
        <f t="shared" si="29"/>
        <v>0</v>
      </c>
      <c r="AI75" s="51">
        <f t="shared" si="29"/>
        <v>0</v>
      </c>
      <c r="AJ75" s="51">
        <f t="shared" si="29"/>
        <v>0</v>
      </c>
      <c r="AK75" s="51">
        <f t="shared" si="29"/>
        <v>0</v>
      </c>
      <c r="AL75" s="51">
        <f t="shared" si="29"/>
        <v>0</v>
      </c>
      <c r="AM75" s="52">
        <f t="shared" si="29"/>
        <v>0</v>
      </c>
      <c r="AN75" s="3"/>
      <c r="AO75" s="34">
        <f t="shared" si="30"/>
        <v>224</v>
      </c>
      <c r="AP75" s="50">
        <f t="shared" si="31"/>
        <v>0</v>
      </c>
      <c r="AQ75" s="51">
        <f t="shared" si="31"/>
        <v>0</v>
      </c>
      <c r="AR75" s="51">
        <f t="shared" si="31"/>
        <v>0</v>
      </c>
      <c r="AS75" s="51">
        <f t="shared" si="31"/>
        <v>0</v>
      </c>
      <c r="AT75" s="51">
        <f t="shared" si="31"/>
        <v>0</v>
      </c>
      <c r="AU75" s="51">
        <f t="shared" si="31"/>
        <v>0</v>
      </c>
      <c r="AV75" s="51">
        <f t="shared" si="31"/>
        <v>0</v>
      </c>
      <c r="AW75" s="51">
        <f t="shared" si="31"/>
        <v>0</v>
      </c>
      <c r="AX75" s="51">
        <f t="shared" si="31"/>
        <v>0</v>
      </c>
      <c r="AY75" s="51">
        <f t="shared" si="31"/>
        <v>0</v>
      </c>
      <c r="AZ75" s="52">
        <f t="shared" si="31"/>
        <v>0</v>
      </c>
      <c r="BA75" s="2"/>
    </row>
    <row r="76" spans="1:53" x14ac:dyDescent="0.2">
      <c r="A76" s="2"/>
      <c r="B76" s="33">
        <f>B75-$C$32</f>
        <v>222</v>
      </c>
      <c r="C76" s="25">
        <f t="shared" si="25"/>
        <v>0</v>
      </c>
      <c r="D76" s="5">
        <f t="shared" si="25"/>
        <v>0</v>
      </c>
      <c r="E76" s="5">
        <f t="shared" si="25"/>
        <v>0</v>
      </c>
      <c r="F76" s="5">
        <f t="shared" si="25"/>
        <v>0</v>
      </c>
      <c r="G76" s="5">
        <f t="shared" si="25"/>
        <v>0</v>
      </c>
      <c r="H76" s="5">
        <f t="shared" si="25"/>
        <v>0</v>
      </c>
      <c r="I76" s="5">
        <f t="shared" si="25"/>
        <v>0</v>
      </c>
      <c r="J76" s="5">
        <f t="shared" si="25"/>
        <v>0</v>
      </c>
      <c r="K76" s="5">
        <f t="shared" si="25"/>
        <v>0</v>
      </c>
      <c r="L76" s="5">
        <f t="shared" si="25"/>
        <v>0</v>
      </c>
      <c r="M76" s="26">
        <f t="shared" si="25"/>
        <v>0</v>
      </c>
      <c r="N76" s="2"/>
      <c r="O76" s="34">
        <f t="shared" si="26"/>
        <v>222</v>
      </c>
      <c r="P76" s="50">
        <f t="shared" si="27"/>
        <v>0</v>
      </c>
      <c r="Q76" s="51">
        <f t="shared" si="27"/>
        <v>0</v>
      </c>
      <c r="R76" s="51">
        <f t="shared" si="27"/>
        <v>0</v>
      </c>
      <c r="S76" s="51">
        <f t="shared" si="27"/>
        <v>0</v>
      </c>
      <c r="T76" s="51">
        <f t="shared" si="27"/>
        <v>0</v>
      </c>
      <c r="U76" s="51">
        <f t="shared" si="27"/>
        <v>0</v>
      </c>
      <c r="V76" s="51">
        <f t="shared" si="27"/>
        <v>0</v>
      </c>
      <c r="W76" s="51">
        <f t="shared" si="27"/>
        <v>0</v>
      </c>
      <c r="X76" s="51">
        <f t="shared" si="27"/>
        <v>0</v>
      </c>
      <c r="Y76" s="51">
        <f t="shared" si="27"/>
        <v>0</v>
      </c>
      <c r="Z76" s="52">
        <f t="shared" si="27"/>
        <v>0</v>
      </c>
      <c r="AA76" s="3"/>
      <c r="AB76" s="34">
        <f t="shared" si="28"/>
        <v>222</v>
      </c>
      <c r="AC76" s="50">
        <f t="shared" si="29"/>
        <v>0</v>
      </c>
      <c r="AD76" s="51">
        <f t="shared" si="29"/>
        <v>0</v>
      </c>
      <c r="AE76" s="51">
        <f t="shared" si="29"/>
        <v>0</v>
      </c>
      <c r="AF76" s="51">
        <f t="shared" si="29"/>
        <v>0</v>
      </c>
      <c r="AG76" s="51">
        <f t="shared" si="29"/>
        <v>0</v>
      </c>
      <c r="AH76" s="51">
        <f t="shared" si="29"/>
        <v>0</v>
      </c>
      <c r="AI76" s="51">
        <f t="shared" si="29"/>
        <v>0</v>
      </c>
      <c r="AJ76" s="51">
        <f t="shared" si="29"/>
        <v>0</v>
      </c>
      <c r="AK76" s="51">
        <f t="shared" si="29"/>
        <v>0</v>
      </c>
      <c r="AL76" s="51">
        <f t="shared" si="29"/>
        <v>0</v>
      </c>
      <c r="AM76" s="52">
        <f t="shared" si="29"/>
        <v>0</v>
      </c>
      <c r="AN76" s="3"/>
      <c r="AO76" s="34">
        <f t="shared" si="30"/>
        <v>222</v>
      </c>
      <c r="AP76" s="50">
        <f t="shared" si="31"/>
        <v>0</v>
      </c>
      <c r="AQ76" s="51">
        <f t="shared" si="31"/>
        <v>0</v>
      </c>
      <c r="AR76" s="51">
        <f t="shared" si="31"/>
        <v>0</v>
      </c>
      <c r="AS76" s="51">
        <f t="shared" si="31"/>
        <v>0</v>
      </c>
      <c r="AT76" s="51">
        <f t="shared" si="31"/>
        <v>0</v>
      </c>
      <c r="AU76" s="51">
        <f t="shared" si="31"/>
        <v>0</v>
      </c>
      <c r="AV76" s="51">
        <f t="shared" si="31"/>
        <v>0</v>
      </c>
      <c r="AW76" s="51">
        <f t="shared" si="31"/>
        <v>0</v>
      </c>
      <c r="AX76" s="51">
        <f t="shared" si="31"/>
        <v>0</v>
      </c>
      <c r="AY76" s="51">
        <f t="shared" si="31"/>
        <v>0</v>
      </c>
      <c r="AZ76" s="52">
        <f t="shared" si="31"/>
        <v>0</v>
      </c>
      <c r="BA76" s="2"/>
    </row>
    <row r="77" spans="1:53" x14ac:dyDescent="0.2">
      <c r="A77" s="2"/>
      <c r="B77" s="35">
        <f>B76-$C$32</f>
        <v>220</v>
      </c>
      <c r="C77" s="36">
        <f t="shared" si="25"/>
        <v>0</v>
      </c>
      <c r="D77" s="37">
        <f t="shared" si="25"/>
        <v>0</v>
      </c>
      <c r="E77" s="37">
        <f t="shared" si="25"/>
        <v>0</v>
      </c>
      <c r="F77" s="37">
        <f t="shared" si="25"/>
        <v>0</v>
      </c>
      <c r="G77" s="37">
        <f t="shared" si="25"/>
        <v>0</v>
      </c>
      <c r="H77" s="37">
        <f t="shared" si="25"/>
        <v>0</v>
      </c>
      <c r="I77" s="37">
        <f t="shared" si="25"/>
        <v>0</v>
      </c>
      <c r="J77" s="37">
        <f t="shared" si="25"/>
        <v>0</v>
      </c>
      <c r="K77" s="37">
        <f t="shared" si="25"/>
        <v>0</v>
      </c>
      <c r="L77" s="37">
        <f t="shared" si="25"/>
        <v>0</v>
      </c>
      <c r="M77" s="38">
        <f t="shared" si="25"/>
        <v>0</v>
      </c>
      <c r="N77" s="2"/>
      <c r="O77" s="39">
        <f t="shared" si="26"/>
        <v>220</v>
      </c>
      <c r="P77" s="53">
        <f t="shared" si="27"/>
        <v>0</v>
      </c>
      <c r="Q77" s="54">
        <f t="shared" si="27"/>
        <v>0</v>
      </c>
      <c r="R77" s="54">
        <f t="shared" si="27"/>
        <v>0</v>
      </c>
      <c r="S77" s="54">
        <f t="shared" si="27"/>
        <v>0</v>
      </c>
      <c r="T77" s="54">
        <f t="shared" si="27"/>
        <v>0</v>
      </c>
      <c r="U77" s="54">
        <f t="shared" si="27"/>
        <v>0</v>
      </c>
      <c r="V77" s="54">
        <f t="shared" si="27"/>
        <v>0</v>
      </c>
      <c r="W77" s="54">
        <f t="shared" si="27"/>
        <v>0</v>
      </c>
      <c r="X77" s="54">
        <f t="shared" si="27"/>
        <v>0</v>
      </c>
      <c r="Y77" s="54">
        <f t="shared" si="27"/>
        <v>0</v>
      </c>
      <c r="Z77" s="55">
        <f t="shared" si="27"/>
        <v>0</v>
      </c>
      <c r="AA77" s="3"/>
      <c r="AB77" s="39">
        <f t="shared" si="28"/>
        <v>220</v>
      </c>
      <c r="AC77" s="53">
        <f t="shared" si="29"/>
        <v>0</v>
      </c>
      <c r="AD77" s="54">
        <f t="shared" si="29"/>
        <v>0</v>
      </c>
      <c r="AE77" s="54">
        <f t="shared" si="29"/>
        <v>0</v>
      </c>
      <c r="AF77" s="54">
        <f t="shared" si="29"/>
        <v>0</v>
      </c>
      <c r="AG77" s="54">
        <f t="shared" si="29"/>
        <v>0</v>
      </c>
      <c r="AH77" s="54">
        <f t="shared" si="29"/>
        <v>0</v>
      </c>
      <c r="AI77" s="54">
        <f t="shared" si="29"/>
        <v>0</v>
      </c>
      <c r="AJ77" s="54">
        <f t="shared" si="29"/>
        <v>0</v>
      </c>
      <c r="AK77" s="54">
        <f t="shared" si="29"/>
        <v>0</v>
      </c>
      <c r="AL77" s="54">
        <f t="shared" si="29"/>
        <v>0</v>
      </c>
      <c r="AM77" s="55">
        <f t="shared" si="29"/>
        <v>0</v>
      </c>
      <c r="AN77" s="3"/>
      <c r="AO77" s="39">
        <f t="shared" si="30"/>
        <v>220</v>
      </c>
      <c r="AP77" s="53">
        <f t="shared" si="31"/>
        <v>0</v>
      </c>
      <c r="AQ77" s="54">
        <f t="shared" si="31"/>
        <v>0</v>
      </c>
      <c r="AR77" s="54">
        <f t="shared" si="31"/>
        <v>0</v>
      </c>
      <c r="AS77" s="54">
        <f t="shared" si="31"/>
        <v>0</v>
      </c>
      <c r="AT77" s="54">
        <f t="shared" si="31"/>
        <v>0</v>
      </c>
      <c r="AU77" s="54">
        <f t="shared" si="31"/>
        <v>0</v>
      </c>
      <c r="AV77" s="54">
        <f t="shared" si="31"/>
        <v>0</v>
      </c>
      <c r="AW77" s="54">
        <f t="shared" si="31"/>
        <v>0</v>
      </c>
      <c r="AX77" s="54">
        <f t="shared" si="31"/>
        <v>0</v>
      </c>
      <c r="AY77" s="54">
        <f t="shared" si="31"/>
        <v>0</v>
      </c>
      <c r="AZ77" s="55">
        <f t="shared" si="31"/>
        <v>0</v>
      </c>
      <c r="BA77" s="2"/>
    </row>
  </sheetData>
  <sheetProtection algorithmName="SHA-512" hashValue="HdfYLQmwuA9SkA57AedLlk9WgnkceLZLI8gbl5wdSKaTt2LPIqUsbUur1iJpalFEq/SyXCUQrvNk5JkUI8wGMg==" saltValue="9BwVDJTv5Lk128AfqYmbUQ==" spinCount="100000" sheet="1" objects="1" scenarios="1" formatColumns="0"/>
  <protectedRanges>
    <protectedRange algorithmName="SHA-512" hashValue="6UV+oMp1GhIM6lu5/+h2l2vxizhdZSGKGmIfU0USH81K8hFCwg3+MfLL1lTrXvcjCVQ5Q/E08AX4ItnvLgfdQA==" saltValue="M85kToR8gA1LBkR9eUF9iw==" spinCount="100000" sqref="A1:XFD7" name="Range1"/>
    <protectedRange algorithmName="SHA-512" hashValue="AKEtVs4zwGNkimv+fC7WGOsEo5IN77tUmWrNu91UGVLM3Sqj/lxoksTGip5FgvpgTgkHBylm99/y3q04xSArXg==" saltValue="H+BLyOWsKgpOsZv45tORaQ==" spinCount="100000" sqref="A8:B12 A14:B18 A20:B23 A25:B29 A29:XFD77" name="Range2"/>
    <protectedRange algorithmName="SHA-512" hashValue="nM6GBNFImDjhgO9k4kKgM4TLxWS0eGP4AUwPKFwQitWRc4iRlglfREanSuPHYkveW8PqZg871M+3/MKw/dPptg==" saltValue="e//BMyNGMV2bCUwcLehRYg==" spinCount="100000" sqref="E8:BH33" name="Range3"/>
    <protectedRange algorithmName="SHA-512" hashValue="9njcFIFj/xPS0aoR9iZoPixd61nWEWggfDcxYYvQ4NG1RhfXsePcrU36tu3NZpNfNf2xWtMi8ydfAytaIbg/hA==" saltValue="qylEOgMijTBAb4W4X/VElg==" spinCount="100000" sqref="G11 D8:D12 D14:D18 D20:D23 C25:D29 D31:D33" name="Range4"/>
  </protectedRanges>
  <mergeCells count="22">
    <mergeCell ref="B30:D30"/>
    <mergeCell ref="C65:M65"/>
    <mergeCell ref="P34:Z34"/>
    <mergeCell ref="AC34:AM34"/>
    <mergeCell ref="AP34:AZ34"/>
    <mergeCell ref="C35:M35"/>
    <mergeCell ref="C49:M49"/>
    <mergeCell ref="P49:Z49"/>
    <mergeCell ref="AC49:AM49"/>
    <mergeCell ref="AP49:AZ49"/>
    <mergeCell ref="C34:M34"/>
    <mergeCell ref="C50:M50"/>
    <mergeCell ref="C64:M64"/>
    <mergeCell ref="P64:Z64"/>
    <mergeCell ref="AC64:AM64"/>
    <mergeCell ref="AP64:AZ64"/>
    <mergeCell ref="B1:D4"/>
    <mergeCell ref="B7:D7"/>
    <mergeCell ref="B13:D13"/>
    <mergeCell ref="B19:D19"/>
    <mergeCell ref="B24:D24"/>
    <mergeCell ref="B5:D5"/>
  </mergeCells>
  <dataValidations count="4">
    <dataValidation type="list" allowBlank="1" showInputMessage="1" showErrorMessage="1" sqref="C16" xr:uid="{D7618CF4-0D69-4D8E-83C0-442772CA51AE}">
      <formula1>$S$8:$S$9</formula1>
    </dataValidation>
    <dataValidation type="list" allowBlank="1" showInputMessage="1" showErrorMessage="1" sqref="C14:C15" xr:uid="{60501AE1-4014-4625-8F6B-D1D3199E0D6C}">
      <formula1>$R$8:$R$9</formula1>
    </dataValidation>
    <dataValidation type="list" allowBlank="1" showInputMessage="1" showErrorMessage="1" sqref="C10" xr:uid="{288BDF44-55AE-4B90-97D4-C3EAF4EDA167}">
      <formula1>$Q$8:$Q$15</formula1>
    </dataValidation>
    <dataValidation type="list" allowBlank="1" showInputMessage="1" showErrorMessage="1" sqref="C8" xr:uid="{F09031E5-DE6C-4955-B704-0A4DD30BC846}">
      <formula1>$P$8:$P$10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1b7c56-878e-4c8a-9cff-d24a4c7898be">
      <Terms xmlns="http://schemas.microsoft.com/office/infopath/2007/PartnerControls"/>
    </lcf76f155ced4ddcb4097134ff3c332f>
    <TaxCatchAll xmlns="92454272-51e3-4ff9-b1e8-163c1459965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07B28BDB05E14F95AE30AD8FD9BF1E" ma:contentTypeVersion="18" ma:contentTypeDescription="Create a new document." ma:contentTypeScope="" ma:versionID="660e6ebfaf05315cf84e263376614280">
  <xsd:schema xmlns:xsd="http://www.w3.org/2001/XMLSchema" xmlns:xs="http://www.w3.org/2001/XMLSchema" xmlns:p="http://schemas.microsoft.com/office/2006/metadata/properties" xmlns:ns2="231b7c56-878e-4c8a-9cff-d24a4c7898be" xmlns:ns3="92454272-51e3-4ff9-b1e8-163c14599659" targetNamespace="http://schemas.microsoft.com/office/2006/metadata/properties" ma:root="true" ma:fieldsID="6b36cc742e09dfe15b1590e3cf37b918" ns2:_="" ns3:_="">
    <xsd:import namespace="231b7c56-878e-4c8a-9cff-d24a4c7898be"/>
    <xsd:import namespace="92454272-51e3-4ff9-b1e8-163c14599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1b7c56-878e-4c8a-9cff-d24a4c7898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d2710cd-e790-4cbb-beca-86ac23919c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54272-51e3-4ff9-b1e8-163c1459965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ecc1f1c-0714-48f8-a4fe-cbe348403d8d}" ma:internalName="TaxCatchAll" ma:showField="CatchAllData" ma:web="92454272-51e3-4ff9-b1e8-163c145996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F14EB2-F6AF-4C77-BBB3-677873DC2874}">
  <ds:schemaRefs>
    <ds:schemaRef ds:uri="http://schemas.microsoft.com/office/2006/documentManagement/types"/>
    <ds:schemaRef ds:uri="231b7c56-878e-4c8a-9cff-d24a4c7898b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92454272-51e3-4ff9-b1e8-163c14599659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5E6BD0E-5889-4439-B525-CE09132776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FAB900-885B-4491-AEEF-8B987F4C7F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1b7c56-878e-4c8a-9cff-d24a4c7898be"/>
    <ds:schemaRef ds:uri="92454272-51e3-4ff9-b1e8-163c14599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Brandt Heitman</dc:creator>
  <cp:lastModifiedBy>Allyson Gayer</cp:lastModifiedBy>
  <dcterms:created xsi:type="dcterms:W3CDTF">2025-09-10T14:41:01Z</dcterms:created>
  <dcterms:modified xsi:type="dcterms:W3CDTF">2025-09-16T13:51:11Z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0x010100D607B28BDB05E14F95AE30AD8FD9BF1E</vt:lpwstr>
  </property>
  <property fmtid="{D5CDD505-2E9C-101B-9397-08002B2CF9AE}" pid="3" name="MediaServiceImageTags">
    <vt:lpwstr/>
  </property>
</Properties>
</file>